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2510" windowHeight="7890" activeTab="5"/>
  </bookViews>
  <sheets>
    <sheet name="Лист1" sheetId="1" r:id="rId1"/>
    <sheet name="ф 1" sheetId="2" r:id="rId2"/>
    <sheet name="ф 2" sheetId="3" r:id="rId3"/>
    <sheet name="ф 3" sheetId="4" r:id="rId4"/>
    <sheet name="ф 4" sheetId="5" r:id="rId5"/>
    <sheet name="ф 5" sheetId="6" r:id="rId6"/>
    <sheet name="ф 6" sheetId="7" r:id="rId7"/>
  </sheets>
  <definedNames>
    <definedName name="_xlnm.Print_Area" localSheetId="1">'ф 1'!$A$1:$Q$71</definedName>
  </definedNames>
  <calcPr fullCalcOnLoad="1"/>
</workbook>
</file>

<file path=xl/sharedStrings.xml><?xml version="1.0" encoding="utf-8"?>
<sst xmlns="http://schemas.openxmlformats.org/spreadsheetml/2006/main" count="701" uniqueCount="278">
  <si>
    <t>Наименование муниципальной услуги (работы)</t>
  </si>
  <si>
    <t>Наименование показателя</t>
  </si>
  <si>
    <t xml:space="preserve">Единица измерения </t>
  </si>
  <si>
    <t>тыс. руб.</t>
  </si>
  <si>
    <t>% исполнения к плану на отчетный год</t>
  </si>
  <si>
    <t>% исполнения к плану на отчетный период</t>
  </si>
  <si>
    <t>Ожидаемый непосредственный результат</t>
  </si>
  <si>
    <t>2</t>
  </si>
  <si>
    <t>1</t>
  </si>
  <si>
    <t>Код аналитической программной классификации</t>
  </si>
  <si>
    <t>Пп</t>
  </si>
  <si>
    <t>ОМ</t>
  </si>
  <si>
    <t>М</t>
  </si>
  <si>
    <t>02</t>
  </si>
  <si>
    <t>МП</t>
  </si>
  <si>
    <t>№ п/п</t>
  </si>
  <si>
    <t>Наименование целевого показателя (индикатора)</t>
  </si>
  <si>
    <t>Единица измерения</t>
  </si>
  <si>
    <t>01</t>
  </si>
  <si>
    <t>Показатель применения меры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</si>
  <si>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</si>
  <si>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</si>
  <si>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</si>
  <si>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муниципального образования, тыс. рублей</t>
  </si>
  <si>
    <t>ГРБС</t>
  </si>
  <si>
    <t>Рз</t>
  </si>
  <si>
    <t>Пр</t>
  </si>
  <si>
    <t>ЦС</t>
  </si>
  <si>
    <t>ВР</t>
  </si>
  <si>
    <t>Всего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</si>
  <si>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</si>
  <si>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</si>
  <si>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</si>
  <si>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бюджет города Воткинска</t>
  </si>
  <si>
    <t>в том числе:</t>
  </si>
  <si>
    <t>собственные средства бюджета города Воткинска</t>
  </si>
  <si>
    <t>субсидии избюджета Удмуртской Республики</t>
  </si>
  <si>
    <t>субсидии из бюджета Российской Федерации</t>
  </si>
  <si>
    <t>субсидии из бюджета Удмуртской Республики</t>
  </si>
  <si>
    <t>субвенции из бюджета Удмуртской Республики</t>
  </si>
  <si>
    <t>средства бюджета Удмуртской Республики, планируемые к привлечению</t>
  </si>
  <si>
    <t>иные источники</t>
  </si>
  <si>
    <t>средства из бюджета Удмуртской Республики, планируемые к привлечению</t>
  </si>
  <si>
    <t>средства  из бюджета Российской Федерации, планируемые к привлечению</t>
  </si>
  <si>
    <t>И</t>
  </si>
  <si>
    <t>Утверждаю</t>
  </si>
  <si>
    <t>Достигнутый результат</t>
  </si>
  <si>
    <t>Проблемы, возникшие в ходе реализации мероприятия</t>
  </si>
  <si>
    <t>Форма 6. Сведения о внесенных за отчетный период изменениях в муниципальную программу</t>
  </si>
  <si>
    <t>Вид правового акта</t>
  </si>
  <si>
    <t>Дата принятия</t>
  </si>
  <si>
    <t>Номер</t>
  </si>
  <si>
    <t>Суть изменений (краткое содержание)</t>
  </si>
  <si>
    <t>План на отчетный период</t>
  </si>
  <si>
    <t>План на отчетный год</t>
  </si>
  <si>
    <t>Кассовое исполнение на конец отчетного периода</t>
  </si>
  <si>
    <t>к плану на отчетный год</t>
  </si>
  <si>
    <t>к плану на отчетный период</t>
  </si>
  <si>
    <t>Срок выполнения фактический</t>
  </si>
  <si>
    <t>Темп роста к уровню прошлого года, %</t>
  </si>
  <si>
    <t>Обоснование отклонений значений целевого показателя (индикатора) на конец отчетного периода</t>
  </si>
  <si>
    <t>Оценка расходов согласно муниципальной программе</t>
  </si>
  <si>
    <t>Фактические расходы на отчетную дату</t>
  </si>
  <si>
    <t>Отношение фактических расходов к оценке расходов, %</t>
  </si>
  <si>
    <t xml:space="preserve"> Форма 1. Отчет об использовании  бюджетных ассигнований бюджета МО "Город Воткинск" на реализацию муниципальной программы </t>
  </si>
  <si>
    <t>Форма 2. Отчет о расходах на реализацию муниципальной программы за счет всех источников финансирования</t>
  </si>
  <si>
    <t>Расходы бюджета муниципального образования на оказание муниципальной услуги (выполнение работы)</t>
  </si>
  <si>
    <t>Отчет о реализации муниципальной программы Ресурсное обеспечение реализации муниципальной прграммы за счет средств бюджета городского округа</t>
  </si>
  <si>
    <t>06</t>
  </si>
  <si>
    <t>Программа "Безопасность"</t>
  </si>
  <si>
    <t>Управление ГО и ЧС</t>
  </si>
  <si>
    <t>Кассовые расходы, %</t>
  </si>
  <si>
    <t>Подпрограмма «Предупреждение и ликвидация последствий чрезвычайных ситуаций, реализация мер пожарной безопасности"</t>
  </si>
  <si>
    <t xml:space="preserve">Модернизация и реконструкция существующей комплексной системы экстренного  оповещения и информирования населения. </t>
  </si>
  <si>
    <t>Приобретение звуковых извещателей для комплексной системы экстренного оповещения населения и дальнейшее их обслуживание</t>
  </si>
  <si>
    <t>03</t>
  </si>
  <si>
    <t>14</t>
  </si>
  <si>
    <t>0616190</t>
  </si>
  <si>
    <t>Монтаж и установка комплексной системы экстренного оповещения населения, попадающего в зону катастрофического затопления при порыве или экстренной сработке гидротехнического сооружения на плотине Воткинского пруда</t>
  </si>
  <si>
    <t>Монтаж пульта управления комплексной ситемой экстренного оповещения населения в ЕДДС города</t>
  </si>
  <si>
    <t>Совершенствование обучения населения города Воткинска в области гражданской обороны защиты от чрезвычайных ситуаций</t>
  </si>
  <si>
    <t>Модернизация учебных классов и других помещений курсов гражданской защиты муниципального бюджетного учреждения "Управление по делам ГО и ЧС" города Воткинска"</t>
  </si>
  <si>
    <t>Получение лицензии курсами гражданской защиты муниципального бюджетного учреждения "Управление по делам ГО и ЧС города Воткинска" на ведение образовательной деятельности в области гражданской обороны и защиты от чрезвычайных ситуаций.</t>
  </si>
  <si>
    <t>Обслуживание автоматической охранно-пожарной сигнализации помещений складов мобилизационного резерва Правительства Удмуртской Республики</t>
  </si>
  <si>
    <t>Обновление учебно-материальной базы курсов гражданской защиты и учебно-консультационных пунктов по ГО и ЧС.</t>
  </si>
  <si>
    <t>Организация и проведение мероприятий, развивающих навыки безопасности проживания и повышающих культуру жизнедеятельности («Школа безопасности», «Соревнования санитарных постов», «Соревнования звеньев пожаротушения»)</t>
  </si>
  <si>
    <t>Проведение просветительской работы среди населения с использованием СМИ, печатной продукции (памятки, баннеры, плакаты) по вопросам безопасности проживания и повышения культуры жизнедеятельности</t>
  </si>
  <si>
    <t>Поддержание в готовности оперативной группы МО "Город Воткинск" к действиям в районах угрозы и (или) возникновения чрезвычайных ситуаций мирного и военного времени</t>
  </si>
  <si>
    <t>Приобретение для оперативной группы транспортного средства повышенной проходимости для выполнения задач по предназначению</t>
  </si>
  <si>
    <t>Приобретение индивидуальных средств радио-химической и биологической защиты (РХБЗ), приборов разведки и контроля</t>
  </si>
  <si>
    <t>04</t>
  </si>
  <si>
    <t>Техническое обслуживание, содержание и модернизация оборудования единой дежурной диспетчесркой службы</t>
  </si>
  <si>
    <t>Обслуживание и содержание в рабочем состоянии прямых линий связи между оперативным дежурным ЕДДС и дежурно-диспетчерскими службами предприятий, организаций  и социальнозначимыми объектами</t>
  </si>
  <si>
    <t>Оснащение ЕДДС города современными техническими средствами и программным обеспечением  "Географическая информационная система "ГЕО-Экстремум"</t>
  </si>
  <si>
    <t>05</t>
  </si>
  <si>
    <t>Выполнение противопожарных мероприятий  на территории города Воткинска и в лесных массивах, прилегающих к городской черте</t>
  </si>
  <si>
    <t>Ремонт и замена неисправных пожарных гидрантов, установка новых гидрантов с обозначением знаками мест их расположения и направления движения к ним</t>
  </si>
  <si>
    <t>Проведение работ по обустройству минерализованных полос в прилегающей к городу  лесной зоне и уход за ними.</t>
  </si>
  <si>
    <t>Установка пожарных аншлагов и благоустройство мест отдыха в лесных массивах</t>
  </si>
  <si>
    <t xml:space="preserve">Обеспечение безопасности на водных объектах </t>
  </si>
  <si>
    <t>Патрулирование акватории  Воткинского пруда во время прохождения купального сезона, в период ледостава и  паводковый период</t>
  </si>
  <si>
    <t>07</t>
  </si>
  <si>
    <t xml:space="preserve">Проведение дератизационных и акарицидных обработок территории </t>
  </si>
  <si>
    <t>Проведение работ по дератизации (против грызунов-переносчиков иксодовых клещей) территории муниципального образования "Город Воткинск" с привлечением специализированных организаций</t>
  </si>
  <si>
    <t>09</t>
  </si>
  <si>
    <t>Проведение работ по акарицидной (противоклещевой) обработке на территориях Муниципального образования "Город Воткинск" с привлечением специализированных организаций</t>
  </si>
  <si>
    <t>Приобретение адъютант-вакцины для домашних животных, в случаях ухудшения обстановки по бешенству в соответствии с решениями Комиссии по чрезвычайным ситуациям и обеспечению пожарной безопасности города Воткинска</t>
  </si>
  <si>
    <t>08</t>
  </si>
  <si>
    <t>Оказание муниципальных услуг (работ)</t>
  </si>
  <si>
    <t>Оказание муниципальной работы «Организация дежурно-диспетчерских услуг и информирование населения о чрезвычайных ситуациях и их последствиях»</t>
  </si>
  <si>
    <t>Повышение эффективности работы по борьбе с преступностью на территории города.</t>
  </si>
  <si>
    <t>Внедрение аппаратно-программного комплекса «Безопасный город».</t>
  </si>
  <si>
    <t>«Безопасность»</t>
  </si>
  <si>
    <t>Профилактика правонарушений» на территории МО "Город Воткинск" на 2015-2020 год</t>
  </si>
  <si>
    <t>-</t>
  </si>
  <si>
    <t xml:space="preserve">Форма 3. Отчет о выполнении основных мероприятий муниципальной программы </t>
  </si>
  <si>
    <t>Наименование подпрограммы,                                                основного мероприятия, мероприятия</t>
  </si>
  <si>
    <t>Ответственный исполнитель подпрограммы, основного мероприятия, мероприятия</t>
  </si>
  <si>
    <t xml:space="preserve">Срок выполнения плановый </t>
  </si>
  <si>
    <t>Программа «Безопасность»</t>
  </si>
  <si>
    <t>Подпрограмма «Предупреждение и ликвидация последствий чрезвычайных ситуаций, реализация мер пожарной безопасности»</t>
  </si>
  <si>
    <t>Управление ГО и ЧС </t>
  </si>
  <si>
    <t>Модернизация существующей системы оповещения и информирования населения</t>
  </si>
  <si>
    <t>Ежемесячно</t>
  </si>
  <si>
    <t>Монтаж пульта управления комплексной системой экстренного оповещения населения в ЕДДС города</t>
  </si>
  <si>
    <t> Совершенствование обучения населения города Воткинска в области ГО и защиты от чрезвычайных ситуаций</t>
  </si>
  <si>
    <t> Управление ГО и ЧС</t>
  </si>
  <si>
    <t>Модернизация учебных классов и других помещений курсов гражданской защиты муниципального бюджетного учреждения "Управление по делам ГО" города Воткинска"</t>
  </si>
  <si>
    <t>Предоставлении услуг, в соответствии с лицензией</t>
  </si>
  <si>
    <t>Помещение складов находится под АОПС</t>
  </si>
  <si>
    <t>По плану ГО</t>
  </si>
  <si>
    <t>Привитие навыков выживания в экстремальной ситуации и оказания помощи пострадавшим при ЧС</t>
  </si>
  <si>
    <t xml:space="preserve">Проведены соревнования </t>
  </si>
  <si>
    <t>Техническое обслуживание, содержание и модернизация оборудования единой дежурной диспетчерской службы</t>
  </si>
  <si>
    <t>Содержание в рабочем состоянии прямых линий связи</t>
  </si>
  <si>
    <t>Проведение дератизационных и акарицидных обработок территории</t>
  </si>
  <si>
    <t>Оказание муниципальной услуги «Обучение работников предприятий и населения в области ГО  и защиты от чрезвычайных ситуаций»</t>
  </si>
  <si>
    <t>Повышение уровня знаний, практических навыков действий в ЧС и выполнении мероприятий ГО</t>
  </si>
  <si>
    <t>Принятие и обработка заявок и обращений</t>
  </si>
  <si>
    <t>Профилактика правонарушений» на территории МО "Город Воткинск" на 2015-2020</t>
  </si>
  <si>
    <t>Повышение эффективности работы по борьбе с преступностью на территории города</t>
  </si>
  <si>
    <t xml:space="preserve">Форма 4. Отчет о выполнении сводных показателей муниципальных заданий на оказание муниципальных услуг (выполнение работ) </t>
  </si>
  <si>
    <t>Факт по состоянию на конец отчетного периода</t>
  </si>
  <si>
    <t>Расходы бюджета муниципального образования  на оказание муниципальной услуги (выполнение работы)</t>
  </si>
  <si>
    <t xml:space="preserve">Работающее население </t>
  </si>
  <si>
    <t>Неработающее население</t>
  </si>
  <si>
    <t>Учащиеся учебных учреждений</t>
  </si>
  <si>
    <t xml:space="preserve">Принятие, обработка заявок </t>
  </si>
  <si>
    <t>шт</t>
  </si>
  <si>
    <t>Оповещение руководства Администрации города Воткинска, дежурно-диспетчерских служб  и населения</t>
  </si>
  <si>
    <t>Тренировки по обеспечению организации дежурно-диспетчесрских услуг</t>
  </si>
  <si>
    <t xml:space="preserve">Форма 5. Отчет о достигнутых значениях целевых показателей (индикаторов) муниципальной программы </t>
  </si>
  <si>
    <t>Коды аналитической программной классификации</t>
  </si>
  <si>
    <t>Значения целевого показателя (индикатора)</t>
  </si>
  <si>
    <t>Относительное отклонение факта от плана, %</t>
  </si>
  <si>
    <t>факт на начало отчетного периода (за прошлый год)</t>
  </si>
  <si>
    <t>план на конец отчетного (текущего) года</t>
  </si>
  <si>
    <t>факт на конец отчетного периода</t>
  </si>
  <si>
    <t xml:space="preserve">«Безопасность» </t>
  </si>
  <si>
    <t>Охват населения при информировании об угрозе или возникновении чрезвычайных ситуаций с использованием городской системы централизованного оповещения</t>
  </si>
  <si>
    <t>%</t>
  </si>
  <si>
    <t>Количество обученных на курсах гражданской защиты</t>
  </si>
  <si>
    <t>чел</t>
  </si>
  <si>
    <t>Количество принятых и обработанных сообщений  от граждан в ЕДДС</t>
  </si>
  <si>
    <t>Обеспеченность исправными пожарными гидрантами</t>
  </si>
  <si>
    <t>Уровень заболеваемости КВЭ на 100 тыс. населения</t>
  </si>
  <si>
    <t>Число случаев на 100 тыс. населения</t>
  </si>
  <si>
    <t>Подпрограмма «Профилактика правонарушений» на территории МО "Город Воткинск" на 2015-2020 годы</t>
  </si>
  <si>
    <t>Установка дополнительного пакета програмного обеспечения для системы видоенаблюдения "Безопасный город"плотине Воткинского пруда</t>
  </si>
  <si>
    <t>Предоставление услуг, в соответствии с лицензией</t>
  </si>
  <si>
    <t> Уровень заболеваемости ГЛПС на 100 тыс. населения</t>
  </si>
  <si>
    <t>Число случаев</t>
  </si>
  <si>
    <t>Координатор муниципальной программы руководитель Аппарата Администрации Г.Воткинска</t>
  </si>
  <si>
    <t>Оказание муниципальной услуги «Реализация дополнительных профессиональных образовательных программ повышения квалификации»</t>
  </si>
  <si>
    <t>Оказание муниципальной работы «Подготовка и обучение неработающего населения в обдасти гражданской обороны»</t>
  </si>
  <si>
    <t>Оказание муниципальной работы «Обеспечение повседневной оеративной деятельности»</t>
  </si>
  <si>
    <t>1.08.6.</t>
  </si>
  <si>
    <t>Информирование населения</t>
  </si>
  <si>
    <t>Количество зарегистрированных пожаров в лесных массивах,прилегающих к городской черте</t>
  </si>
  <si>
    <t>__________(Бородина И.В.)</t>
  </si>
  <si>
    <t>06107619</t>
  </si>
  <si>
    <t>06108619</t>
  </si>
  <si>
    <t>06208619</t>
  </si>
  <si>
    <t>Приобретение паметок</t>
  </si>
  <si>
    <t>Линии находятся в рабочем состоянии</t>
  </si>
  <si>
    <t>Снижение заболеваемости</t>
  </si>
  <si>
    <t>Уплата налога на имущество</t>
  </si>
  <si>
    <t>0610860620</t>
  </si>
  <si>
    <t>Человеко-часов</t>
  </si>
  <si>
    <t>человеко-часов</t>
  </si>
  <si>
    <t>обслуживание сирен</t>
  </si>
  <si>
    <t>17.05.2017-проведеа дератизационная обработка (обработано 15 га)</t>
  </si>
  <si>
    <t>17.05.2017 -Акарицидная обработка -  (первичная обработано 50,5 га)</t>
  </si>
  <si>
    <t>Снижение количества правонарушений, совершенных в общественных местах</t>
  </si>
  <si>
    <t>Проведение совместных с правоохранительными органами мероприятий по выявлению и пресечению фактов незаконного оборота спиртосодержащей продукции</t>
  </si>
  <si>
    <t>МВК по обеспечению профилактики правонарушений в городе Воткинске</t>
  </si>
  <si>
    <t>Сокращение количества фактов незаконного оборота спиртосодержащей продукции</t>
  </si>
  <si>
    <t>Организация совместно с правоохранительными органами рейдов с целью профилактики правонарушений на территории образовательных учреждений</t>
  </si>
  <si>
    <t>Управление образования            КДН</t>
  </si>
  <si>
    <t>Сокращение количества правонарушений, совершенных на территории образовательных учреждений</t>
  </si>
  <si>
    <t>Проведение совместных с правоохранительными органами рейдов по провереке правил проведения молодежных дискотек в развлекательных учреждениях</t>
  </si>
  <si>
    <t xml:space="preserve">КДН, Управление культуры, спорта и молодежной политики, Общественные объединения правоохранительной направленности </t>
  </si>
  <si>
    <t>Сокращение количества правонарушений, совершенных на развлекательных мероприятиях для молодежи</t>
  </si>
  <si>
    <t>Заключение соглашений с частными охранными предприятиями, службами безопасности для участия в охране общественного порядка для проведении массовых мероприятий</t>
  </si>
  <si>
    <t xml:space="preserve">Обеспечение бзопасности населения во время проведения массовых мероприятйи </t>
  </si>
  <si>
    <t>Управление культуры, спорта и молодежной политики</t>
  </si>
  <si>
    <t>Рост числа участников добровольных фрмирований по охране правопорядка</t>
  </si>
  <si>
    <t>Создание условий для деятельности народных дружин и общественных объединений правоохранителньой направленноси на территории мунциипального образования "Город Воткинск"</t>
  </si>
  <si>
    <t>Рост числа участников добровольных формирований по охране правопорядка</t>
  </si>
  <si>
    <t xml:space="preserve">Организация работы по дальнейшему развитию молодежных отрядов содействия правоохранительным органам </t>
  </si>
  <si>
    <t xml:space="preserve">Управление культуры, спорта и молодежной политики, Отдел режима секретности и мобилизационной работы </t>
  </si>
  <si>
    <t>Профилактика правонарушений на административных участках</t>
  </si>
  <si>
    <t>Аппарат Администрации города Воткинска, МВК по обеспечению профилактики правонарушений в городе Воткинске</t>
  </si>
  <si>
    <t>Сокращение числа правонарушений на административных участках</t>
  </si>
  <si>
    <t>Организация отчетов участковых уполномоченных полиции перед населением административных участков, коллективами предприятий, учреждений, организаций с привлечением органов местного самоуправления</t>
  </si>
  <si>
    <t xml:space="preserve">Информирование населения, закрепленного за административными участками, о деятельности участковых уполномоченных </t>
  </si>
  <si>
    <t xml:space="preserve">Проведение ежегодного конкурса "Лучший участковый уполномоченный города Воткинска" с награждением победителей </t>
  </si>
  <si>
    <t xml:space="preserve">Повышение престижа должности участкового уполномоченного полиции </t>
  </si>
  <si>
    <t>Организация и проведение рейдов в местах пребывания несовершеннолетних на теорритории города Воткинска</t>
  </si>
  <si>
    <t>Исполнение Закона УР от 18.10.2011 №59-РЗ "О мерах по защите здоровья и развития летей в УР"</t>
  </si>
  <si>
    <t xml:space="preserve">Профилактика рецидивов преступности </t>
  </si>
  <si>
    <t xml:space="preserve">Сокращение количества правонарушений лицами, ранее совершавшими правонарушения </t>
  </si>
  <si>
    <t>Организация взаимодействия с "Центром занятности населения" по оказанию содействия в трудоустройстве лицами, освободившимся из мест лишения свободы по отбытию срока наказания и лицами, досрочно освободившимся из мест лишения свободы</t>
  </si>
  <si>
    <t xml:space="preserve">Социальная адаптация лиц, вернувшихся из мест лишения свободы </t>
  </si>
  <si>
    <t xml:space="preserve">Организация работы по трудоустройству лиц, осужденных к наказаниям, не связанных с лишением свободы (обязательные и исправительные работы) </t>
  </si>
  <si>
    <t>Трудоустройство лиц, имеющих условные сроки наказания</t>
  </si>
  <si>
    <t>Организация мероприятий по профилактике терроризма и экстремизма в молодежной среде</t>
  </si>
  <si>
    <t>Отдел режима секретности и мобилизационной работы, Управление культуры, спорта и молодежной политики</t>
  </si>
  <si>
    <t>Предотвращение национальной и религиозной неприязни в молодежной сфере</t>
  </si>
  <si>
    <t>Отдел по делам ГО и ЧС, МВК по обеспчеению профилактики правонарушений в городе Воткинске</t>
  </si>
  <si>
    <t>Сокрашение количества зарегистрированных преступлений на территории города Воткинска</t>
  </si>
  <si>
    <t xml:space="preserve">Информирование населения о деятельности органов местного самоуправления, правоохранительных органов, организаций и общественных объединений по профилактике и предупреждению правонарушений </t>
  </si>
  <si>
    <t>ежемесячно</t>
  </si>
  <si>
    <t>Проведены 2 рейда: май, июнь</t>
  </si>
  <si>
    <t>май-июнь</t>
  </si>
  <si>
    <t>Проведены 34 рейда</t>
  </si>
  <si>
    <t>Управление культуры, спорта и молодежной политики                         Отдел режима секретности и мобилизационной работы</t>
  </si>
  <si>
    <t>Создание народных дружин и общественных объединений правоохранительной направленности</t>
  </si>
  <si>
    <t>Подготовка к конкурсу "Лучший народный дружинник"</t>
  </si>
  <si>
    <t>в течение года</t>
  </si>
  <si>
    <t>Проведение массовых мероприятий с участием молодежи, вовлечение в различные всероссийские акции, митинги, спортивные мероприятия.</t>
  </si>
  <si>
    <t>Проведено 34 рейда</t>
  </si>
  <si>
    <t>На данный момент в ДНД состоит 24 человека</t>
  </si>
  <si>
    <t>На массовых мероприятиях задействуются силы ДНД</t>
  </si>
  <si>
    <t>Профилактика правонарушений на территории МО "Город Воткинск" на 2015-2020 годы</t>
  </si>
  <si>
    <t>Количество зарегистрированных преступлений</t>
  </si>
  <si>
    <t xml:space="preserve">единиц </t>
  </si>
  <si>
    <t>Количество преступлений, совершенных несовершеннолетними</t>
  </si>
  <si>
    <t>Количество участников народных дружин и общественных объединений правоохранительной направленности</t>
  </si>
  <si>
    <t>Количество граждан, участвующих в мероприятиях по профилактике правонарушений</t>
  </si>
  <si>
    <t>Количество (попыток совершения) террористических актов и актов экстремистской направленности</t>
  </si>
  <si>
    <t>человек</t>
  </si>
  <si>
    <t>Выявлено 45 фактов незаконного оборота алкогольной и спиртосодержащей жидкости.</t>
  </si>
  <si>
    <t>Количество правонарушений по сравнению с аналогичным периодом 2016г. Снизилось на 163</t>
  </si>
  <si>
    <t>Размещение информации на сайте Администрации и в СМИ</t>
  </si>
  <si>
    <t>Ежегодно, в рамках проведения в марте месяце встреч Главы города с населением по микрорайонам города, организованы отчеты участковых уполномоченных перед населением. Оперативно отрабатываются вопросы, поступившие в ходе встреч от населения.</t>
  </si>
  <si>
    <t>Конкурс проводится ежегодно в сентябре на уровне муниципального образования, в октябре проводится республиканский этап конкурса.</t>
  </si>
  <si>
    <t>Ежеквартально проводятся заседания комиссии по профилактике правонарушений.</t>
  </si>
  <si>
    <t>Организовано 8 человек</t>
  </si>
  <si>
    <t>УТВЕРЖДАЮ:</t>
  </si>
  <si>
    <t xml:space="preserve">Администрации города Воткинска </t>
  </si>
  <si>
    <t>.</t>
  </si>
  <si>
    <t xml:space="preserve">Отчет о реализации </t>
  </si>
  <si>
    <t>МО «Город Воткинск» на 2015-2020г.г.» за 1 полугодие 2017 год</t>
  </si>
  <si>
    <t>"________" ________________ 2017г.</t>
  </si>
  <si>
    <t>Муниципальной программы «Безопасность»</t>
  </si>
  <si>
    <t>Администрация города Воткинска</t>
  </si>
  <si>
    <t>Создание общественных добровольных формирований по охране правопорядка</t>
  </si>
  <si>
    <t>Создание условий для деятельности добровольных формирований населения по охране общественного порядка на территории муниципального образования "Город Воткинск"</t>
  </si>
  <si>
    <t>06203619630</t>
  </si>
  <si>
    <t>Профилактика правонарушений среди несовршеннолетних</t>
  </si>
  <si>
    <t>Проведение городского фестиваля волонтерских отрядов</t>
  </si>
  <si>
    <t>0620561920</t>
  </si>
  <si>
    <t>проведение ежегодного смотр-конкурса общественных воспитателей несовершеннолетних</t>
  </si>
  <si>
    <t>Оказание муниципальной работы «Обеспечение повседневной оперативной деятельности»</t>
  </si>
  <si>
    <t>________И.В. Бородина</t>
  </si>
  <si>
    <t>за  1 полугодие 2017 года</t>
  </si>
  <si>
    <t>Руководитель аппарата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</si>
</sst>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00"/>
    <numFmt numFmtId="180" formatCode="0.000"/>
    <numFmt numFmtId="181" formatCode="[$-FC19]d\ mmmm\ yyyy\ &quot;г.&quot;"/>
    <numFmt numFmtId="182" formatCode="[$-419]d\ mmm;@"/>
    <numFmt numFmtId="183" formatCode="[$-419]mmmm\ yyyy;@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1"/>
      <color indexed="8"/>
      <name val="Calibri"/>
      <family val="2"/>
    </font>
    <font>
      <sz val="8.5"/>
      <name val="Calibri"/>
      <family val="2"/>
    </font>
    <font>
      <sz val="8"/>
      <name val="Calibri"/>
      <family val="2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8.5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10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2"/>
      <color indexed="8"/>
      <name val="Times New Roman"/>
      <family val="1"/>
    </font>
    <font>
      <sz val="6"/>
      <color indexed="8"/>
      <name val="Times New Roman"/>
      <family val="1"/>
    </font>
    <font>
      <b/>
      <sz val="10"/>
      <color indexed="8"/>
      <name val="Calibri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.5"/>
      <color theme="1"/>
      <name val="Times New Roman"/>
      <family val="1"/>
    </font>
    <font>
      <sz val="8.5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libri"/>
      <family val="2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172" fontId="4" fillId="32" borderId="10" xfId="0" applyNumberFormat="1" applyFont="1" applyFill="1" applyBorder="1" applyAlignment="1">
      <alignment horizontal="right" vertical="center"/>
    </xf>
    <xf numFmtId="172" fontId="0" fillId="0" borderId="0" xfId="0" applyNumberFormat="1" applyAlignment="1">
      <alignment/>
    </xf>
    <xf numFmtId="0" fontId="4" fillId="32" borderId="10" xfId="0" applyFont="1" applyFill="1" applyBorder="1" applyAlignment="1">
      <alignment horizontal="left" vertical="center" wrapText="1" indent="1"/>
    </xf>
    <xf numFmtId="0" fontId="4" fillId="32" borderId="1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vertical="center" wrapText="1"/>
    </xf>
    <xf numFmtId="178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5" fillId="0" borderId="0" xfId="0" applyFont="1" applyFill="1" applyAlignment="1">
      <alignment horizontal="center"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178" fontId="10" fillId="0" borderId="10" xfId="0" applyNumberFormat="1" applyFont="1" applyBorder="1" applyAlignment="1">
      <alignment vertical="center"/>
    </xf>
    <xf numFmtId="1" fontId="10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wrapText="1"/>
    </xf>
    <xf numFmtId="0" fontId="19" fillId="0" borderId="0" xfId="0" applyFont="1" applyAlignment="1">
      <alignment wrapText="1"/>
    </xf>
    <xf numFmtId="1" fontId="10" fillId="33" borderId="10" xfId="0" applyNumberFormat="1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19" fillId="0" borderId="10" xfId="0" applyFont="1" applyBorder="1" applyAlignment="1">
      <alignment horizontal="justify" vertical="center" wrapText="1"/>
    </xf>
    <xf numFmtId="178" fontId="5" fillId="0" borderId="10" xfId="0" applyNumberFormat="1" applyFont="1" applyBorder="1" applyAlignment="1">
      <alignment horizontal="right" vertical="center" wrapText="1"/>
    </xf>
    <xf numFmtId="178" fontId="5" fillId="0" borderId="10" xfId="0" applyNumberFormat="1" applyFont="1" applyBorder="1" applyAlignment="1" applyProtection="1">
      <alignment horizontal="right" vertical="center" wrapText="1"/>
      <protection hidden="1" locked="0"/>
    </xf>
    <xf numFmtId="49" fontId="10" fillId="0" borderId="10" xfId="0" applyNumberFormat="1" applyFont="1" applyBorder="1" applyAlignment="1">
      <alignment/>
    </xf>
    <xf numFmtId="178" fontId="12" fillId="0" borderId="10" xfId="0" applyNumberFormat="1" applyFont="1" applyBorder="1" applyAlignment="1">
      <alignment horizontal="center" vertical="center"/>
    </xf>
    <xf numFmtId="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vertical="top"/>
    </xf>
    <xf numFmtId="0" fontId="22" fillId="34" borderId="10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 vertical="center"/>
    </xf>
    <xf numFmtId="0" fontId="19" fillId="34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vertical="top"/>
    </xf>
    <xf numFmtId="0" fontId="23" fillId="33" borderId="1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vertical="center" wrapText="1"/>
    </xf>
    <xf numFmtId="17" fontId="19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justify" vertical="center" wrapText="1"/>
    </xf>
    <xf numFmtId="0" fontId="19" fillId="34" borderId="10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9" fontId="19" fillId="0" borderId="10" xfId="0" applyNumberFormat="1" applyFont="1" applyBorder="1" applyAlignment="1">
      <alignment horizontal="center" vertical="center"/>
    </xf>
    <xf numFmtId="178" fontId="10" fillId="33" borderId="10" xfId="0" applyNumberFormat="1" applyFont="1" applyFill="1" applyBorder="1" applyAlignment="1">
      <alignment vertical="center"/>
    </xf>
    <xf numFmtId="183" fontId="19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justify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/>
    </xf>
    <xf numFmtId="0" fontId="0" fillId="0" borderId="0" xfId="0" applyAlignment="1">
      <alignment vertical="top"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 wrapText="1"/>
    </xf>
    <xf numFmtId="9" fontId="13" fillId="0" borderId="10" xfId="0" applyNumberFormat="1" applyFont="1" applyBorder="1" applyAlignment="1">
      <alignment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top" wrapText="1"/>
    </xf>
    <xf numFmtId="0" fontId="29" fillId="0" borderId="10" xfId="0" applyFont="1" applyFill="1" applyBorder="1" applyAlignment="1">
      <alignment/>
    </xf>
    <xf numFmtId="0" fontId="30" fillId="0" borderId="0" xfId="0" applyFont="1" applyAlignment="1">
      <alignment horizontal="right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172" fontId="12" fillId="0" borderId="10" xfId="0" applyNumberFormat="1" applyFont="1" applyBorder="1" applyAlignment="1">
      <alignment horizontal="center" vertical="center"/>
    </xf>
    <xf numFmtId="0" fontId="69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horizontal="center" vertical="center" wrapText="1"/>
    </xf>
    <xf numFmtId="178" fontId="69" fillId="0" borderId="10" xfId="0" applyNumberFormat="1" applyFont="1" applyBorder="1" applyAlignment="1">
      <alignment horizontal="right" vertical="center" wrapText="1"/>
    </xf>
    <xf numFmtId="0" fontId="69" fillId="0" borderId="10" xfId="0" applyFont="1" applyBorder="1" applyAlignment="1">
      <alignment horizontal="left" vertical="center" wrapText="1"/>
    </xf>
    <xf numFmtId="49" fontId="69" fillId="0" borderId="10" xfId="0" applyNumberFormat="1" applyFont="1" applyBorder="1" applyAlignment="1">
      <alignment horizontal="center" vertical="center" wrapText="1"/>
    </xf>
    <xf numFmtId="49" fontId="70" fillId="0" borderId="10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 wrapText="1"/>
    </xf>
    <xf numFmtId="49" fontId="70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center" wrapText="1"/>
    </xf>
    <xf numFmtId="2" fontId="70" fillId="0" borderId="10" xfId="0" applyNumberFormat="1" applyFont="1" applyBorder="1" applyAlignment="1">
      <alignment horizontal="right" vertical="center"/>
    </xf>
    <xf numFmtId="0" fontId="69" fillId="0" borderId="10" xfId="0" applyFont="1" applyBorder="1" applyAlignment="1">
      <alignment horizontal="center" vertical="center"/>
    </xf>
    <xf numFmtId="178" fontId="69" fillId="0" borderId="10" xfId="0" applyNumberFormat="1" applyFont="1" applyBorder="1" applyAlignment="1">
      <alignment vertical="center"/>
    </xf>
    <xf numFmtId="0" fontId="71" fillId="0" borderId="10" xfId="0" applyFont="1" applyBorder="1" applyAlignment="1">
      <alignment horizontal="left" vertical="center" wrapText="1"/>
    </xf>
    <xf numFmtId="0" fontId="71" fillId="0" borderId="10" xfId="0" applyFont="1" applyBorder="1" applyAlignment="1">
      <alignment vertical="center" wrapText="1"/>
    </xf>
    <xf numFmtId="1" fontId="69" fillId="0" borderId="10" xfId="0" applyNumberFormat="1" applyFont="1" applyBorder="1" applyAlignment="1">
      <alignment vertical="center"/>
    </xf>
    <xf numFmtId="0" fontId="70" fillId="0" borderId="10" xfId="0" applyFont="1" applyBorder="1" applyAlignment="1">
      <alignment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34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7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>
      <alignment horizontal="right" vertical="center"/>
    </xf>
    <xf numFmtId="9" fontId="13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wrapText="1"/>
    </xf>
    <xf numFmtId="0" fontId="13" fillId="0" borderId="10" xfId="0" applyFont="1" applyFill="1" applyBorder="1" applyAlignment="1">
      <alignment/>
    </xf>
    <xf numFmtId="0" fontId="72" fillId="0" borderId="10" xfId="0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/>
    </xf>
    <xf numFmtId="49" fontId="69" fillId="0" borderId="10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vertical="center" wrapText="1"/>
    </xf>
    <xf numFmtId="0" fontId="69" fillId="35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26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vertical="center"/>
    </xf>
    <xf numFmtId="0" fontId="69" fillId="0" borderId="10" xfId="0" applyFont="1" applyBorder="1" applyAlignment="1">
      <alignment horizontal="center" vertical="center"/>
    </xf>
    <xf numFmtId="0" fontId="74" fillId="0" borderId="10" xfId="0" applyFont="1" applyFill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0" fillId="32" borderId="10" xfId="0" applyFont="1" applyFill="1" applyBorder="1" applyAlignment="1">
      <alignment vertical="center" wrapText="1"/>
    </xf>
    <xf numFmtId="49" fontId="69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0" fillId="33" borderId="11" xfId="0" applyFont="1" applyFill="1" applyBorder="1" applyAlignment="1">
      <alignment horizontal="left" vertical="center" wrapText="1"/>
    </xf>
    <xf numFmtId="0" fontId="20" fillId="33" borderId="15" xfId="0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10" fillId="33" borderId="15" xfId="0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5" fillId="0" borderId="0" xfId="42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17" fontId="19" fillId="0" borderId="10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6" fillId="0" borderId="0" xfId="42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49" fontId="75" fillId="0" borderId="11" xfId="0" applyNumberFormat="1" applyFont="1" applyFill="1" applyBorder="1" applyAlignment="1">
      <alignment horizontal="center" vertical="center"/>
    </xf>
    <xf numFmtId="49" fontId="75" fillId="0" borderId="14" xfId="0" applyNumberFormat="1" applyFont="1" applyFill="1" applyBorder="1" applyAlignment="1">
      <alignment horizontal="center" vertical="center"/>
    </xf>
    <xf numFmtId="49" fontId="75" fillId="0" borderId="15" xfId="0" applyNumberFormat="1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 horizontal="center" vertical="center"/>
    </xf>
    <xf numFmtId="0" fontId="76" fillId="0" borderId="14" xfId="0" applyFont="1" applyFill="1" applyBorder="1" applyAlignment="1">
      <alignment horizontal="center" vertical="center"/>
    </xf>
    <xf numFmtId="0" fontId="76" fillId="0" borderId="15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6" fillId="0" borderId="0" xfId="42" applyFont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49" fontId="77" fillId="0" borderId="15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72" fillId="0" borderId="15" xfId="0" applyFont="1" applyBorder="1" applyAlignment="1">
      <alignment/>
    </xf>
    <xf numFmtId="0" fontId="3" fillId="0" borderId="0" xfId="0" applyFont="1" applyFill="1" applyAlignment="1">
      <alignment horizontal="center" vertical="center"/>
    </xf>
    <xf numFmtId="17" fontId="13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1C534AC1618B38338B7138DDEB14344F59B417381706259B468524054C32ECBB30FCA5546109B5D4A4FB16DK7O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1C534AC1618B38338B7138DDEB14344F59B417381706259B468524054C32ECBB30FCA5546109B5D4A4FB36DK0O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1C534AC1618B38338B7138DDEB14344F59B417381706259B468524054C32ECBB30FCA5546109B5D4A4FB36DK7O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1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27.57421875" style="0" customWidth="1"/>
  </cols>
  <sheetData>
    <row r="3" ht="18.75">
      <c r="A3" s="117" t="s">
        <v>259</v>
      </c>
    </row>
    <row r="4" ht="18.75">
      <c r="A4" s="117" t="s">
        <v>277</v>
      </c>
    </row>
    <row r="5" ht="18.75">
      <c r="A5" s="117" t="s">
        <v>260</v>
      </c>
    </row>
    <row r="6" ht="18.75">
      <c r="A6" s="117" t="s">
        <v>275</v>
      </c>
    </row>
    <row r="7" ht="18.75">
      <c r="A7" s="117" t="s">
        <v>264</v>
      </c>
    </row>
    <row r="8" ht="18.75">
      <c r="A8" s="117" t="s">
        <v>261</v>
      </c>
    </row>
    <row r="9" ht="18.75">
      <c r="A9" s="118"/>
    </row>
    <row r="10" ht="18.75">
      <c r="A10" s="118"/>
    </row>
    <row r="11" ht="18.75">
      <c r="A11" s="118"/>
    </row>
    <row r="12" ht="18.75">
      <c r="A12" s="118"/>
    </row>
    <row r="13" ht="18.75">
      <c r="A13" s="119" t="s">
        <v>262</v>
      </c>
    </row>
    <row r="14" ht="18.75">
      <c r="A14" s="119" t="s">
        <v>265</v>
      </c>
    </row>
    <row r="15" ht="18.75">
      <c r="A15" s="119" t="s">
        <v>263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1"/>
  <sheetViews>
    <sheetView view="pageBreakPreview" zoomScale="70" zoomScaleSheetLayoutView="70" zoomScalePageLayoutView="0" workbookViewId="0" topLeftCell="A55">
      <selection activeCell="F13" sqref="F13:F16"/>
    </sheetView>
  </sheetViews>
  <sheetFormatPr defaultColWidth="9.140625" defaultRowHeight="15"/>
  <cols>
    <col min="1" max="5" width="3.28125" style="0" customWidth="1"/>
    <col min="6" max="6" width="31.8515625" style="0" customWidth="1"/>
    <col min="7" max="7" width="13.421875" style="0" customWidth="1"/>
    <col min="8" max="8" width="5.421875" style="0" customWidth="1"/>
    <col min="9" max="10" width="4.00390625" style="0" customWidth="1"/>
    <col min="11" max="11" width="10.57421875" style="0" customWidth="1"/>
    <col min="12" max="12" width="4.57421875" style="0" customWidth="1"/>
    <col min="13" max="13" width="9.00390625" style="0" customWidth="1"/>
    <col min="14" max="14" width="9.421875" style="0" customWidth="1"/>
    <col min="15" max="15" width="14.28125" style="0" customWidth="1"/>
    <col min="16" max="17" width="9.57421875" style="0" customWidth="1"/>
  </cols>
  <sheetData>
    <row r="1" spans="1:17" ht="13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O1" s="177" t="s">
        <v>45</v>
      </c>
      <c r="P1" s="177"/>
      <c r="Q1" s="177"/>
    </row>
    <row r="2" spans="1:17" ht="35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O2" s="179" t="s">
        <v>172</v>
      </c>
      <c r="P2" s="179"/>
      <c r="Q2" s="179"/>
    </row>
    <row r="3" spans="1:17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 s="162" t="s">
        <v>179</v>
      </c>
      <c r="P3" s="162"/>
      <c r="Q3" s="162"/>
    </row>
    <row r="4" spans="1:17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O4" s="162"/>
      <c r="P4" s="162"/>
      <c r="Q4" s="162"/>
    </row>
    <row r="5" spans="1:17" ht="13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"/>
      <c r="O5" s="1"/>
      <c r="P5" s="3"/>
      <c r="Q5" s="3"/>
    </row>
    <row r="6" spans="1:17" ht="39" customHeight="1">
      <c r="A6" s="166" t="s">
        <v>67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</row>
    <row r="7" spans="1:17" ht="17.25" customHeight="1">
      <c r="A7" s="166" t="s">
        <v>276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</row>
    <row r="8" spans="1:17" ht="13.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13.5" customHeight="1">
      <c r="A9" s="178" t="s">
        <v>64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</row>
    <row r="10" spans="1:17" ht="13.5" customHeight="1">
      <c r="A10" s="3"/>
      <c r="B10" s="3"/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37.5" customHeight="1">
      <c r="A11" s="167" t="s">
        <v>9</v>
      </c>
      <c r="B11" s="167"/>
      <c r="C11" s="167"/>
      <c r="D11" s="167"/>
      <c r="E11" s="167"/>
      <c r="F11" s="165" t="s">
        <v>20</v>
      </c>
      <c r="G11" s="165" t="s">
        <v>21</v>
      </c>
      <c r="H11" s="165" t="s">
        <v>22</v>
      </c>
      <c r="I11" s="165"/>
      <c r="J11" s="165"/>
      <c r="K11" s="165"/>
      <c r="L11" s="165"/>
      <c r="M11" s="163" t="s">
        <v>23</v>
      </c>
      <c r="N11" s="164"/>
      <c r="O11" s="164"/>
      <c r="P11" s="165" t="s">
        <v>71</v>
      </c>
      <c r="Q11" s="165"/>
    </row>
    <row r="12" spans="1:17" ht="35.25" customHeight="1">
      <c r="A12" s="26" t="s">
        <v>14</v>
      </c>
      <c r="B12" s="26" t="s">
        <v>10</v>
      </c>
      <c r="C12" s="27" t="s">
        <v>11</v>
      </c>
      <c r="D12" s="26" t="s">
        <v>12</v>
      </c>
      <c r="E12" s="26" t="s">
        <v>44</v>
      </c>
      <c r="F12" s="165"/>
      <c r="G12" s="165"/>
      <c r="H12" s="28" t="s">
        <v>24</v>
      </c>
      <c r="I12" s="28" t="s">
        <v>25</v>
      </c>
      <c r="J12" s="28" t="s">
        <v>26</v>
      </c>
      <c r="K12" s="28" t="s">
        <v>27</v>
      </c>
      <c r="L12" s="28" t="s">
        <v>28</v>
      </c>
      <c r="M12" s="28" t="s">
        <v>54</v>
      </c>
      <c r="N12" s="28" t="s">
        <v>53</v>
      </c>
      <c r="O12" s="28" t="s">
        <v>55</v>
      </c>
      <c r="P12" s="28" t="s">
        <v>56</v>
      </c>
      <c r="Q12" s="28" t="s">
        <v>57</v>
      </c>
    </row>
    <row r="13" spans="1:17" s="25" customFormat="1" ht="15">
      <c r="A13" s="181" t="s">
        <v>68</v>
      </c>
      <c r="B13" s="169"/>
      <c r="C13" s="170"/>
      <c r="D13" s="168"/>
      <c r="E13" s="159"/>
      <c r="F13" s="160" t="s">
        <v>69</v>
      </c>
      <c r="G13" s="121" t="s">
        <v>29</v>
      </c>
      <c r="H13" s="132"/>
      <c r="I13" s="132"/>
      <c r="J13" s="132"/>
      <c r="K13" s="132"/>
      <c r="L13" s="132"/>
      <c r="M13" s="133">
        <f>M14+M15+M16</f>
        <v>5542.2</v>
      </c>
      <c r="N13" s="133">
        <f>N14+N15+N16</f>
        <v>2794.4</v>
      </c>
      <c r="O13" s="133">
        <f>O14+O15+O16</f>
        <v>2001.8000000000002</v>
      </c>
      <c r="P13" s="133">
        <f>P14+P15+P16</f>
        <v>120.42776214319653</v>
      </c>
      <c r="Q13" s="133">
        <f>Q14+Q15+Q16</f>
        <v>171.5506101938263</v>
      </c>
    </row>
    <row r="14" spans="1:17" s="25" customFormat="1" ht="52.5">
      <c r="A14" s="181"/>
      <c r="B14" s="169"/>
      <c r="C14" s="170"/>
      <c r="D14" s="168"/>
      <c r="E14" s="159"/>
      <c r="F14" s="160"/>
      <c r="G14" s="134" t="s">
        <v>205</v>
      </c>
      <c r="H14" s="132">
        <v>938</v>
      </c>
      <c r="I14" s="132"/>
      <c r="J14" s="132"/>
      <c r="K14" s="132"/>
      <c r="L14" s="132"/>
      <c r="M14" s="133">
        <f>M59</f>
        <v>50</v>
      </c>
      <c r="N14" s="133">
        <f aca="true" t="shared" si="0" ref="N14:Q15">N59</f>
        <v>0</v>
      </c>
      <c r="O14" s="133">
        <f t="shared" si="0"/>
        <v>0</v>
      </c>
      <c r="P14" s="133">
        <f t="shared" si="0"/>
        <v>0</v>
      </c>
      <c r="Q14" s="133">
        <f t="shared" si="0"/>
        <v>0</v>
      </c>
    </row>
    <row r="15" spans="1:17" s="25" customFormat="1" ht="29.25" customHeight="1">
      <c r="A15" s="181"/>
      <c r="B15" s="169"/>
      <c r="C15" s="170"/>
      <c r="D15" s="168"/>
      <c r="E15" s="159"/>
      <c r="F15" s="160"/>
      <c r="G15" s="134" t="s">
        <v>266</v>
      </c>
      <c r="H15" s="132">
        <v>933</v>
      </c>
      <c r="I15" s="132"/>
      <c r="J15" s="132"/>
      <c r="K15" s="132"/>
      <c r="L15" s="132"/>
      <c r="M15" s="133">
        <f>M60</f>
        <v>20</v>
      </c>
      <c r="N15" s="133">
        <f t="shared" si="0"/>
        <v>8.4</v>
      </c>
      <c r="O15" s="133">
        <f t="shared" si="0"/>
        <v>8.4</v>
      </c>
      <c r="P15" s="133">
        <f t="shared" si="0"/>
        <v>84.00000000000001</v>
      </c>
      <c r="Q15" s="133">
        <f t="shared" si="0"/>
        <v>100</v>
      </c>
    </row>
    <row r="16" spans="1:17" s="25" customFormat="1" ht="21">
      <c r="A16" s="181"/>
      <c r="B16" s="169"/>
      <c r="C16" s="170"/>
      <c r="D16" s="168"/>
      <c r="E16" s="159"/>
      <c r="F16" s="160"/>
      <c r="G16" s="135" t="s">
        <v>70</v>
      </c>
      <c r="H16" s="132">
        <v>933</v>
      </c>
      <c r="I16" s="129"/>
      <c r="J16" s="129"/>
      <c r="K16" s="132"/>
      <c r="L16" s="132"/>
      <c r="M16" s="133">
        <f>M18+M61</f>
        <v>5472.2</v>
      </c>
      <c r="N16" s="133">
        <f>N18+N61</f>
        <v>2786</v>
      </c>
      <c r="O16" s="133">
        <f>O18+O61</f>
        <v>1993.4</v>
      </c>
      <c r="P16" s="136">
        <f>O16/M16*100</f>
        <v>36.427762143196524</v>
      </c>
      <c r="Q16" s="136">
        <f>O16/N16*100</f>
        <v>71.55061019382629</v>
      </c>
    </row>
    <row r="17" spans="1:17" s="25" customFormat="1" ht="15">
      <c r="A17" s="171" t="s">
        <v>68</v>
      </c>
      <c r="B17" s="172">
        <v>1</v>
      </c>
      <c r="C17" s="173"/>
      <c r="D17" s="183"/>
      <c r="E17" s="174"/>
      <c r="F17" s="180" t="s">
        <v>72</v>
      </c>
      <c r="G17" s="29" t="s">
        <v>29</v>
      </c>
      <c r="H17" s="30"/>
      <c r="I17" s="30"/>
      <c r="J17" s="30"/>
      <c r="K17" s="30"/>
      <c r="L17" s="30"/>
      <c r="M17" s="31">
        <f>M18</f>
        <v>5308.2</v>
      </c>
      <c r="N17" s="31">
        <f>N18</f>
        <v>2704</v>
      </c>
      <c r="O17" s="31">
        <f>O18</f>
        <v>1941.4</v>
      </c>
      <c r="P17" s="32">
        <f>O17/M17*100</f>
        <v>36.57360310463058</v>
      </c>
      <c r="Q17" s="32">
        <f>O17/N17*100</f>
        <v>71.79733727810651</v>
      </c>
    </row>
    <row r="18" spans="1:17" s="25" customFormat="1" ht="32.25" customHeight="1">
      <c r="A18" s="171"/>
      <c r="B18" s="172"/>
      <c r="C18" s="173"/>
      <c r="D18" s="183"/>
      <c r="E18" s="174"/>
      <c r="F18" s="180"/>
      <c r="G18" s="35" t="s">
        <v>70</v>
      </c>
      <c r="H18" s="30">
        <v>933</v>
      </c>
      <c r="I18" s="36"/>
      <c r="J18" s="36"/>
      <c r="K18" s="30"/>
      <c r="L18" s="30"/>
      <c r="M18" s="31">
        <f>M19+M23+M31+M35+M39+M44+M52+M47</f>
        <v>5308.2</v>
      </c>
      <c r="N18" s="31">
        <f>N19+N23+N31+N35+N39+N44+N52+N47</f>
        <v>2704</v>
      </c>
      <c r="O18" s="31">
        <f>O19+O23+O31+O35+O39+O44+O52+O47</f>
        <v>1941.4</v>
      </c>
      <c r="P18" s="32">
        <f>O18/M18*100</f>
        <v>36.57360310463058</v>
      </c>
      <c r="Q18" s="32">
        <f>O18/N18*100</f>
        <v>71.79733727810651</v>
      </c>
    </row>
    <row r="19" spans="1:17" ht="15">
      <c r="A19" s="171" t="s">
        <v>68</v>
      </c>
      <c r="B19" s="172">
        <v>1</v>
      </c>
      <c r="C19" s="182" t="s">
        <v>18</v>
      </c>
      <c r="D19" s="183"/>
      <c r="E19" s="174"/>
      <c r="F19" s="188" t="s">
        <v>73</v>
      </c>
      <c r="G19" s="29" t="s">
        <v>29</v>
      </c>
      <c r="H19" s="30">
        <v>933</v>
      </c>
      <c r="I19" s="36"/>
      <c r="J19" s="36"/>
      <c r="K19" s="30"/>
      <c r="L19" s="30"/>
      <c r="M19" s="37">
        <f>M20</f>
        <v>682</v>
      </c>
      <c r="N19" s="37">
        <f>N20</f>
        <v>341</v>
      </c>
      <c r="O19" s="37">
        <f>O20</f>
        <v>0</v>
      </c>
      <c r="P19" s="37">
        <f>P20</f>
        <v>0</v>
      </c>
      <c r="Q19" s="37">
        <f>Q20</f>
        <v>0</v>
      </c>
    </row>
    <row r="20" spans="1:17" ht="39.75" customHeight="1">
      <c r="A20" s="171"/>
      <c r="B20" s="172"/>
      <c r="C20" s="182"/>
      <c r="D20" s="183"/>
      <c r="E20" s="174"/>
      <c r="F20" s="189"/>
      <c r="G20" s="35" t="s">
        <v>70</v>
      </c>
      <c r="H20" s="30">
        <v>933</v>
      </c>
      <c r="I20" s="36"/>
      <c r="J20" s="36"/>
      <c r="K20" s="30"/>
      <c r="L20" s="30"/>
      <c r="M20" s="38">
        <f>M21</f>
        <v>682</v>
      </c>
      <c r="N20" s="38">
        <f>N21</f>
        <v>341</v>
      </c>
      <c r="O20" s="38">
        <f>O21</f>
        <v>0</v>
      </c>
      <c r="P20" s="32">
        <f>O20/M20*100</f>
        <v>0</v>
      </c>
      <c r="Q20" s="32">
        <f>O20/N20*100</f>
        <v>0</v>
      </c>
    </row>
    <row r="21" spans="1:17" ht="79.5" customHeight="1">
      <c r="A21" s="39" t="s">
        <v>68</v>
      </c>
      <c r="B21" s="40">
        <v>1</v>
      </c>
      <c r="C21" s="41" t="s">
        <v>18</v>
      </c>
      <c r="D21" s="42">
        <v>2</v>
      </c>
      <c r="E21" s="43"/>
      <c r="F21" s="33" t="s">
        <v>78</v>
      </c>
      <c r="G21" s="33" t="s">
        <v>70</v>
      </c>
      <c r="H21" s="44">
        <v>933</v>
      </c>
      <c r="I21" s="34" t="s">
        <v>75</v>
      </c>
      <c r="J21" s="34" t="s">
        <v>76</v>
      </c>
      <c r="K21" s="34" t="s">
        <v>77</v>
      </c>
      <c r="L21" s="44">
        <v>244</v>
      </c>
      <c r="M21" s="45">
        <v>682</v>
      </c>
      <c r="N21" s="45">
        <v>341</v>
      </c>
      <c r="O21" s="45">
        <v>0</v>
      </c>
      <c r="P21" s="45"/>
      <c r="Q21" s="45"/>
    </row>
    <row r="22" spans="1:17" ht="36">
      <c r="A22" s="39" t="s">
        <v>68</v>
      </c>
      <c r="B22" s="40">
        <v>1</v>
      </c>
      <c r="C22" s="41" t="s">
        <v>18</v>
      </c>
      <c r="D22" s="42">
        <v>3</v>
      </c>
      <c r="E22" s="43"/>
      <c r="F22" s="33" t="s">
        <v>79</v>
      </c>
      <c r="G22" s="33" t="s">
        <v>70</v>
      </c>
      <c r="H22" s="44">
        <v>933</v>
      </c>
      <c r="I22" s="34" t="s">
        <v>75</v>
      </c>
      <c r="J22" s="34" t="s">
        <v>76</v>
      </c>
      <c r="K22" s="34" t="s">
        <v>77</v>
      </c>
      <c r="L22" s="44"/>
      <c r="M22" s="45"/>
      <c r="N22" s="45"/>
      <c r="O22" s="45"/>
      <c r="P22" s="45"/>
      <c r="Q22" s="45"/>
    </row>
    <row r="23" spans="1:17" ht="15">
      <c r="A23" s="184" t="s">
        <v>68</v>
      </c>
      <c r="B23" s="186">
        <v>1</v>
      </c>
      <c r="C23" s="190" t="s">
        <v>13</v>
      </c>
      <c r="D23" s="192"/>
      <c r="E23" s="192"/>
      <c r="F23" s="175" t="s">
        <v>80</v>
      </c>
      <c r="G23" s="29" t="s">
        <v>29</v>
      </c>
      <c r="H23" s="30">
        <v>933</v>
      </c>
      <c r="I23" s="36"/>
      <c r="J23" s="36"/>
      <c r="K23" s="30"/>
      <c r="L23" s="30"/>
      <c r="M23" s="37">
        <f>M24</f>
        <v>0</v>
      </c>
      <c r="N23" s="37">
        <f>N24</f>
        <v>0</v>
      </c>
      <c r="O23" s="37">
        <f>O24</f>
        <v>0</v>
      </c>
      <c r="P23" s="37">
        <f>P24</f>
        <v>0</v>
      </c>
      <c r="Q23" s="37">
        <f>Q24</f>
        <v>0</v>
      </c>
    </row>
    <row r="24" spans="1:17" ht="37.5" customHeight="1">
      <c r="A24" s="185"/>
      <c r="B24" s="187"/>
      <c r="C24" s="191"/>
      <c r="D24" s="193"/>
      <c r="E24" s="193"/>
      <c r="F24" s="194"/>
      <c r="G24" s="35" t="s">
        <v>70</v>
      </c>
      <c r="H24" s="30">
        <v>933</v>
      </c>
      <c r="I24" s="36"/>
      <c r="J24" s="36"/>
      <c r="K24" s="30"/>
      <c r="L24" s="30"/>
      <c r="M24" s="38"/>
      <c r="N24" s="38"/>
      <c r="O24" s="38"/>
      <c r="P24" s="38"/>
      <c r="Q24" s="38"/>
    </row>
    <row r="25" spans="1:17" ht="65.25" customHeight="1">
      <c r="A25" s="34" t="s">
        <v>68</v>
      </c>
      <c r="B25" s="44">
        <v>1</v>
      </c>
      <c r="C25" s="46" t="s">
        <v>13</v>
      </c>
      <c r="D25" s="44">
        <v>1</v>
      </c>
      <c r="E25" s="26"/>
      <c r="F25" s="33" t="s">
        <v>81</v>
      </c>
      <c r="G25" s="33" t="s">
        <v>70</v>
      </c>
      <c r="H25" s="44">
        <v>933</v>
      </c>
      <c r="I25" s="34" t="s">
        <v>75</v>
      </c>
      <c r="J25" s="34" t="s">
        <v>76</v>
      </c>
      <c r="K25" s="34" t="s">
        <v>77</v>
      </c>
      <c r="L25" s="44"/>
      <c r="M25" s="45"/>
      <c r="N25" s="45"/>
      <c r="O25" s="45"/>
      <c r="P25" s="47"/>
      <c r="Q25" s="47"/>
    </row>
    <row r="26" spans="1:17" ht="84">
      <c r="A26" s="34" t="s">
        <v>68</v>
      </c>
      <c r="B26" s="44">
        <v>1</v>
      </c>
      <c r="C26" s="46" t="s">
        <v>13</v>
      </c>
      <c r="D26" s="44">
        <v>2</v>
      </c>
      <c r="E26" s="26"/>
      <c r="F26" s="33" t="s">
        <v>82</v>
      </c>
      <c r="G26" s="33" t="s">
        <v>70</v>
      </c>
      <c r="H26" s="44">
        <v>933</v>
      </c>
      <c r="I26" s="34" t="s">
        <v>75</v>
      </c>
      <c r="J26" s="34" t="s">
        <v>76</v>
      </c>
      <c r="K26" s="34" t="s">
        <v>77</v>
      </c>
      <c r="L26" s="44"/>
      <c r="M26" s="45"/>
      <c r="N26" s="45"/>
      <c r="O26" s="45"/>
      <c r="P26" s="45"/>
      <c r="Q26" s="45"/>
    </row>
    <row r="27" spans="1:17" ht="48">
      <c r="A27" s="34" t="s">
        <v>68</v>
      </c>
      <c r="B27" s="44">
        <v>1</v>
      </c>
      <c r="C27" s="46" t="s">
        <v>13</v>
      </c>
      <c r="D27" s="44">
        <v>3</v>
      </c>
      <c r="E27" s="26"/>
      <c r="F27" s="33" t="s">
        <v>83</v>
      </c>
      <c r="G27" s="33" t="s">
        <v>70</v>
      </c>
      <c r="H27" s="44">
        <v>933</v>
      </c>
      <c r="I27" s="34" t="s">
        <v>75</v>
      </c>
      <c r="J27" s="34" t="s">
        <v>76</v>
      </c>
      <c r="K27" s="34" t="s">
        <v>77</v>
      </c>
      <c r="L27" s="44"/>
      <c r="M27" s="45"/>
      <c r="N27" s="45"/>
      <c r="O27" s="45"/>
      <c r="P27" s="45"/>
      <c r="Q27" s="45"/>
    </row>
    <row r="28" spans="1:17" ht="36">
      <c r="A28" s="34" t="s">
        <v>68</v>
      </c>
      <c r="B28" s="44">
        <v>1</v>
      </c>
      <c r="C28" s="46" t="s">
        <v>13</v>
      </c>
      <c r="D28" s="44">
        <v>4</v>
      </c>
      <c r="E28" s="26"/>
      <c r="F28" s="33" t="s">
        <v>84</v>
      </c>
      <c r="G28" s="33" t="s">
        <v>70</v>
      </c>
      <c r="H28" s="44">
        <v>933</v>
      </c>
      <c r="I28" s="34" t="s">
        <v>75</v>
      </c>
      <c r="J28" s="34" t="s">
        <v>76</v>
      </c>
      <c r="K28" s="34" t="s">
        <v>77</v>
      </c>
      <c r="L28" s="44"/>
      <c r="M28" s="45"/>
      <c r="N28" s="45"/>
      <c r="O28" s="45"/>
      <c r="P28" s="45"/>
      <c r="Q28" s="45"/>
    </row>
    <row r="29" spans="1:17" ht="54" customHeight="1">
      <c r="A29" s="34" t="s">
        <v>68</v>
      </c>
      <c r="B29" s="44">
        <v>1</v>
      </c>
      <c r="C29" s="46" t="s">
        <v>13</v>
      </c>
      <c r="D29" s="44">
        <v>5</v>
      </c>
      <c r="E29" s="26"/>
      <c r="F29" s="48" t="s">
        <v>85</v>
      </c>
      <c r="G29" s="33" t="s">
        <v>70</v>
      </c>
      <c r="H29" s="44">
        <v>933</v>
      </c>
      <c r="I29" s="34" t="s">
        <v>75</v>
      </c>
      <c r="J29" s="34" t="s">
        <v>76</v>
      </c>
      <c r="K29" s="34" t="s">
        <v>77</v>
      </c>
      <c r="L29" s="44"/>
      <c r="M29" s="45"/>
      <c r="N29" s="45"/>
      <c r="O29" s="45"/>
      <c r="P29" s="45"/>
      <c r="Q29" s="45"/>
    </row>
    <row r="30" spans="1:17" ht="90" customHeight="1">
      <c r="A30" s="34" t="s">
        <v>68</v>
      </c>
      <c r="B30" s="44">
        <v>1</v>
      </c>
      <c r="C30" s="46" t="s">
        <v>13</v>
      </c>
      <c r="D30" s="44">
        <v>6</v>
      </c>
      <c r="E30" s="26"/>
      <c r="F30" s="49" t="s">
        <v>86</v>
      </c>
      <c r="G30" s="33" t="s">
        <v>70</v>
      </c>
      <c r="H30" s="44">
        <v>933</v>
      </c>
      <c r="I30" s="34" t="s">
        <v>75</v>
      </c>
      <c r="J30" s="34" t="s">
        <v>76</v>
      </c>
      <c r="K30" s="34" t="s">
        <v>77</v>
      </c>
      <c r="L30" s="44"/>
      <c r="M30" s="45"/>
      <c r="N30" s="45"/>
      <c r="O30" s="45"/>
      <c r="P30" s="45"/>
      <c r="Q30" s="45"/>
    </row>
    <row r="31" spans="1:17" ht="15">
      <c r="A31" s="171" t="s">
        <v>68</v>
      </c>
      <c r="B31" s="172">
        <v>1</v>
      </c>
      <c r="C31" s="182" t="s">
        <v>75</v>
      </c>
      <c r="D31" s="183"/>
      <c r="E31" s="174"/>
      <c r="F31" s="175" t="s">
        <v>87</v>
      </c>
      <c r="G31" s="29" t="s">
        <v>29</v>
      </c>
      <c r="H31" s="30">
        <v>933</v>
      </c>
      <c r="I31" s="36"/>
      <c r="J31" s="36"/>
      <c r="K31" s="30"/>
      <c r="L31" s="30"/>
      <c r="M31" s="37">
        <f>M32</f>
        <v>0</v>
      </c>
      <c r="N31" s="37">
        <f>N32</f>
        <v>0</v>
      </c>
      <c r="O31" s="37">
        <f>O32</f>
        <v>0</v>
      </c>
      <c r="P31" s="37">
        <f>P32</f>
        <v>0</v>
      </c>
      <c r="Q31" s="37">
        <f>Q32</f>
        <v>0</v>
      </c>
    </row>
    <row r="32" spans="1:17" ht="24">
      <c r="A32" s="171"/>
      <c r="B32" s="172"/>
      <c r="C32" s="182"/>
      <c r="D32" s="183"/>
      <c r="E32" s="174"/>
      <c r="F32" s="176"/>
      <c r="G32" s="35" t="s">
        <v>70</v>
      </c>
      <c r="H32" s="30">
        <v>933</v>
      </c>
      <c r="I32" s="36"/>
      <c r="J32" s="36"/>
      <c r="K32" s="30"/>
      <c r="L32" s="30"/>
      <c r="M32" s="38">
        <f>SUM(M33:M34)</f>
        <v>0</v>
      </c>
      <c r="N32" s="38">
        <f>SUM(N33:N34)</f>
        <v>0</v>
      </c>
      <c r="O32" s="38">
        <f>SUM(O33:O34)</f>
        <v>0</v>
      </c>
      <c r="P32" s="38">
        <f>SUM(P33:P34)</f>
        <v>0</v>
      </c>
      <c r="Q32" s="38">
        <f>SUM(Q33:Q34)</f>
        <v>0</v>
      </c>
    </row>
    <row r="33" spans="1:17" ht="55.5" customHeight="1">
      <c r="A33" s="34" t="s">
        <v>68</v>
      </c>
      <c r="B33" s="44">
        <v>1</v>
      </c>
      <c r="C33" s="46" t="s">
        <v>75</v>
      </c>
      <c r="D33" s="44">
        <v>1</v>
      </c>
      <c r="E33" s="26"/>
      <c r="F33" s="33" t="s">
        <v>88</v>
      </c>
      <c r="G33" s="33" t="s">
        <v>70</v>
      </c>
      <c r="H33" s="44">
        <v>933</v>
      </c>
      <c r="I33" s="34" t="s">
        <v>75</v>
      </c>
      <c r="J33" s="34" t="s">
        <v>76</v>
      </c>
      <c r="K33" s="34" t="s">
        <v>77</v>
      </c>
      <c r="L33" s="44"/>
      <c r="M33" s="45"/>
      <c r="N33" s="45"/>
      <c r="O33" s="45"/>
      <c r="P33" s="45"/>
      <c r="Q33" s="45"/>
    </row>
    <row r="34" spans="1:17" ht="48">
      <c r="A34" s="34" t="s">
        <v>68</v>
      </c>
      <c r="B34" s="44">
        <v>1</v>
      </c>
      <c r="C34" s="46" t="s">
        <v>75</v>
      </c>
      <c r="D34" s="44">
        <v>2</v>
      </c>
      <c r="E34" s="26"/>
      <c r="F34" s="33" t="s">
        <v>89</v>
      </c>
      <c r="G34" s="33" t="s">
        <v>70</v>
      </c>
      <c r="H34" s="44">
        <v>933</v>
      </c>
      <c r="I34" s="34" t="s">
        <v>75</v>
      </c>
      <c r="J34" s="34" t="s">
        <v>76</v>
      </c>
      <c r="K34" s="34" t="s">
        <v>77</v>
      </c>
      <c r="L34" s="44"/>
      <c r="M34" s="45"/>
      <c r="N34" s="45"/>
      <c r="O34" s="45"/>
      <c r="P34" s="45"/>
      <c r="Q34" s="45"/>
    </row>
    <row r="35" spans="1:17" ht="15">
      <c r="A35" s="171" t="s">
        <v>68</v>
      </c>
      <c r="B35" s="172">
        <v>1</v>
      </c>
      <c r="C35" s="182" t="s">
        <v>90</v>
      </c>
      <c r="D35" s="183"/>
      <c r="E35" s="174"/>
      <c r="F35" s="175" t="s">
        <v>91</v>
      </c>
      <c r="G35" s="29" t="s">
        <v>29</v>
      </c>
      <c r="H35" s="30">
        <v>933</v>
      </c>
      <c r="I35" s="36"/>
      <c r="J35" s="36"/>
      <c r="K35" s="30"/>
      <c r="L35" s="30"/>
      <c r="M35" s="37">
        <f>M36</f>
        <v>0</v>
      </c>
      <c r="N35" s="37">
        <f>N36</f>
        <v>0</v>
      </c>
      <c r="O35" s="37">
        <f>O36</f>
        <v>0</v>
      </c>
      <c r="P35" s="37">
        <f>P36</f>
        <v>0</v>
      </c>
      <c r="Q35" s="37">
        <f>Q36</f>
        <v>0</v>
      </c>
    </row>
    <row r="36" spans="1:17" ht="24">
      <c r="A36" s="171"/>
      <c r="B36" s="172"/>
      <c r="C36" s="182"/>
      <c r="D36" s="183"/>
      <c r="E36" s="174"/>
      <c r="F36" s="176"/>
      <c r="G36" s="35" t="s">
        <v>70</v>
      </c>
      <c r="H36" s="30">
        <v>933</v>
      </c>
      <c r="I36" s="36"/>
      <c r="J36" s="36"/>
      <c r="K36" s="30"/>
      <c r="L36" s="30"/>
      <c r="M36" s="38">
        <f>SUM(M37:M38)</f>
        <v>0</v>
      </c>
      <c r="N36" s="38">
        <f>SUM(N37:N38)</f>
        <v>0</v>
      </c>
      <c r="O36" s="38">
        <f>SUM(O37:O38)</f>
        <v>0</v>
      </c>
      <c r="P36" s="38">
        <f>SUM(P37:P38)</f>
        <v>0</v>
      </c>
      <c r="Q36" s="38">
        <f>SUM(Q37:Q38)</f>
        <v>0</v>
      </c>
    </row>
    <row r="37" spans="1:17" ht="72">
      <c r="A37" s="34" t="s">
        <v>68</v>
      </c>
      <c r="B37" s="44">
        <v>1</v>
      </c>
      <c r="C37" s="46" t="s">
        <v>90</v>
      </c>
      <c r="D37" s="44">
        <v>1</v>
      </c>
      <c r="E37" s="26"/>
      <c r="F37" s="33" t="s">
        <v>92</v>
      </c>
      <c r="G37" s="33" t="s">
        <v>70</v>
      </c>
      <c r="H37" s="44">
        <v>933</v>
      </c>
      <c r="I37" s="34" t="s">
        <v>75</v>
      </c>
      <c r="J37" s="34" t="s">
        <v>76</v>
      </c>
      <c r="K37" s="34" t="s">
        <v>77</v>
      </c>
      <c r="L37" s="44"/>
      <c r="M37" s="45"/>
      <c r="N37" s="45"/>
      <c r="O37" s="45"/>
      <c r="P37" s="45"/>
      <c r="Q37" s="45"/>
    </row>
    <row r="38" spans="1:17" ht="60">
      <c r="A38" s="34" t="s">
        <v>68</v>
      </c>
      <c r="B38" s="44">
        <v>1</v>
      </c>
      <c r="C38" s="46" t="s">
        <v>90</v>
      </c>
      <c r="D38" s="44">
        <v>1</v>
      </c>
      <c r="E38" s="26"/>
      <c r="F38" s="33" t="s">
        <v>93</v>
      </c>
      <c r="G38" s="33" t="s">
        <v>70</v>
      </c>
      <c r="H38" s="44">
        <v>933</v>
      </c>
      <c r="I38" s="34" t="s">
        <v>75</v>
      </c>
      <c r="J38" s="34" t="s">
        <v>76</v>
      </c>
      <c r="K38" s="34" t="s">
        <v>77</v>
      </c>
      <c r="L38" s="44"/>
      <c r="M38" s="45"/>
      <c r="N38" s="45"/>
      <c r="O38" s="45"/>
      <c r="P38" s="45"/>
      <c r="Q38" s="45"/>
    </row>
    <row r="39" spans="1:17" ht="15">
      <c r="A39" s="171" t="s">
        <v>68</v>
      </c>
      <c r="B39" s="172">
        <v>1</v>
      </c>
      <c r="C39" s="182" t="s">
        <v>94</v>
      </c>
      <c r="D39" s="183"/>
      <c r="E39" s="174"/>
      <c r="F39" s="175" t="s">
        <v>95</v>
      </c>
      <c r="G39" s="29" t="s">
        <v>29</v>
      </c>
      <c r="H39" s="30">
        <v>933</v>
      </c>
      <c r="I39" s="36"/>
      <c r="J39" s="36"/>
      <c r="K39" s="30"/>
      <c r="L39" s="30"/>
      <c r="M39" s="37">
        <f>M40</f>
        <v>0</v>
      </c>
      <c r="N39" s="37">
        <f>N40</f>
        <v>0</v>
      </c>
      <c r="O39" s="37">
        <f>O40</f>
        <v>0</v>
      </c>
      <c r="P39" s="37">
        <f>P40</f>
        <v>0</v>
      </c>
      <c r="Q39" s="37">
        <f>Q40</f>
        <v>0</v>
      </c>
    </row>
    <row r="40" spans="1:17" ht="36" customHeight="1">
      <c r="A40" s="171"/>
      <c r="B40" s="172"/>
      <c r="C40" s="182"/>
      <c r="D40" s="183"/>
      <c r="E40" s="174"/>
      <c r="F40" s="176"/>
      <c r="G40" s="35" t="s">
        <v>70</v>
      </c>
      <c r="H40" s="30">
        <v>933</v>
      </c>
      <c r="I40" s="36"/>
      <c r="J40" s="36"/>
      <c r="K40" s="30"/>
      <c r="L40" s="30"/>
      <c r="M40" s="38">
        <f>SUM(M41:M43)</f>
        <v>0</v>
      </c>
      <c r="N40" s="38">
        <f>SUM(N41:N43)</f>
        <v>0</v>
      </c>
      <c r="O40" s="38">
        <f>SUM(O41:O43)</f>
        <v>0</v>
      </c>
      <c r="P40" s="38">
        <f>SUM(P41:P43)</f>
        <v>0</v>
      </c>
      <c r="Q40" s="38">
        <f>SUM(Q41:Q43)</f>
        <v>0</v>
      </c>
    </row>
    <row r="41" spans="1:17" ht="60">
      <c r="A41" s="34" t="s">
        <v>68</v>
      </c>
      <c r="B41" s="44">
        <v>1</v>
      </c>
      <c r="C41" s="46" t="s">
        <v>94</v>
      </c>
      <c r="D41" s="44">
        <v>1</v>
      </c>
      <c r="E41" s="26"/>
      <c r="F41" s="33" t="s">
        <v>96</v>
      </c>
      <c r="G41" s="33" t="s">
        <v>70</v>
      </c>
      <c r="H41" s="44">
        <v>933</v>
      </c>
      <c r="I41" s="34" t="s">
        <v>75</v>
      </c>
      <c r="J41" s="34" t="s">
        <v>76</v>
      </c>
      <c r="K41" s="34" t="s">
        <v>77</v>
      </c>
      <c r="L41" s="44"/>
      <c r="M41" s="45"/>
      <c r="N41" s="45"/>
      <c r="O41" s="45"/>
      <c r="P41" s="45"/>
      <c r="Q41" s="45"/>
    </row>
    <row r="42" spans="1:17" ht="36">
      <c r="A42" s="34" t="s">
        <v>68</v>
      </c>
      <c r="B42" s="44">
        <v>1</v>
      </c>
      <c r="C42" s="46" t="s">
        <v>94</v>
      </c>
      <c r="D42" s="44">
        <v>2</v>
      </c>
      <c r="E42" s="26"/>
      <c r="F42" s="33" t="s">
        <v>97</v>
      </c>
      <c r="G42" s="33" t="s">
        <v>70</v>
      </c>
      <c r="H42" s="44">
        <v>933</v>
      </c>
      <c r="I42" s="34" t="s">
        <v>75</v>
      </c>
      <c r="J42" s="34" t="s">
        <v>76</v>
      </c>
      <c r="K42" s="34" t="s">
        <v>77</v>
      </c>
      <c r="L42" s="44"/>
      <c r="M42" s="45"/>
      <c r="N42" s="45"/>
      <c r="O42" s="45"/>
      <c r="P42" s="45"/>
      <c r="Q42" s="45"/>
    </row>
    <row r="43" spans="1:17" ht="36">
      <c r="A43" s="34" t="s">
        <v>68</v>
      </c>
      <c r="B43" s="44">
        <v>1</v>
      </c>
      <c r="C43" s="46" t="s">
        <v>94</v>
      </c>
      <c r="D43" s="44">
        <v>3</v>
      </c>
      <c r="E43" s="26"/>
      <c r="F43" s="33" t="s">
        <v>98</v>
      </c>
      <c r="G43" s="33" t="s">
        <v>70</v>
      </c>
      <c r="H43" s="44">
        <v>933</v>
      </c>
      <c r="I43" s="34" t="s">
        <v>75</v>
      </c>
      <c r="J43" s="34" t="s">
        <v>76</v>
      </c>
      <c r="K43" s="34" t="s">
        <v>77</v>
      </c>
      <c r="L43" s="44"/>
      <c r="M43" s="45"/>
      <c r="N43" s="45"/>
      <c r="O43" s="45"/>
      <c r="P43" s="45"/>
      <c r="Q43" s="45"/>
    </row>
    <row r="44" spans="1:17" ht="15">
      <c r="A44" s="171" t="s">
        <v>68</v>
      </c>
      <c r="B44" s="172">
        <v>1</v>
      </c>
      <c r="C44" s="182" t="s">
        <v>68</v>
      </c>
      <c r="D44" s="183"/>
      <c r="E44" s="174"/>
      <c r="F44" s="175" t="s">
        <v>99</v>
      </c>
      <c r="G44" s="29" t="s">
        <v>29</v>
      </c>
      <c r="H44" s="30">
        <v>933</v>
      </c>
      <c r="I44" s="36"/>
      <c r="J44" s="36"/>
      <c r="K44" s="30"/>
      <c r="L44" s="30"/>
      <c r="M44" s="37">
        <f>M45</f>
        <v>0</v>
      </c>
      <c r="N44" s="37">
        <f aca="true" t="shared" si="1" ref="N44:Q45">N45</f>
        <v>0</v>
      </c>
      <c r="O44" s="37">
        <f t="shared" si="1"/>
        <v>0</v>
      </c>
      <c r="P44" s="37">
        <f t="shared" si="1"/>
        <v>0</v>
      </c>
      <c r="Q44" s="37">
        <f t="shared" si="1"/>
        <v>0</v>
      </c>
    </row>
    <row r="45" spans="1:17" ht="24">
      <c r="A45" s="171"/>
      <c r="B45" s="172"/>
      <c r="C45" s="182"/>
      <c r="D45" s="183"/>
      <c r="E45" s="174"/>
      <c r="F45" s="176"/>
      <c r="G45" s="35" t="s">
        <v>70</v>
      </c>
      <c r="H45" s="30">
        <v>933</v>
      </c>
      <c r="I45" s="36"/>
      <c r="J45" s="36"/>
      <c r="K45" s="30"/>
      <c r="L45" s="30"/>
      <c r="M45" s="38">
        <f>M46</f>
        <v>0</v>
      </c>
      <c r="N45" s="38">
        <f t="shared" si="1"/>
        <v>0</v>
      </c>
      <c r="O45" s="38">
        <f t="shared" si="1"/>
        <v>0</v>
      </c>
      <c r="P45" s="38">
        <f t="shared" si="1"/>
        <v>0</v>
      </c>
      <c r="Q45" s="38">
        <f t="shared" si="1"/>
        <v>0</v>
      </c>
    </row>
    <row r="46" spans="1:17" ht="48">
      <c r="A46" s="34" t="s">
        <v>68</v>
      </c>
      <c r="B46" s="44">
        <v>1</v>
      </c>
      <c r="C46" s="46" t="s">
        <v>68</v>
      </c>
      <c r="D46" s="44">
        <v>1</v>
      </c>
      <c r="E46" s="26"/>
      <c r="F46" s="33" t="s">
        <v>100</v>
      </c>
      <c r="G46" s="33" t="s">
        <v>70</v>
      </c>
      <c r="H46" s="44">
        <v>933</v>
      </c>
      <c r="I46" s="34" t="s">
        <v>75</v>
      </c>
      <c r="J46" s="34" t="s">
        <v>76</v>
      </c>
      <c r="K46" s="34" t="s">
        <v>77</v>
      </c>
      <c r="L46" s="44"/>
      <c r="M46" s="45"/>
      <c r="N46" s="45"/>
      <c r="O46" s="45"/>
      <c r="P46" s="45"/>
      <c r="Q46" s="45"/>
    </row>
    <row r="47" spans="1:17" ht="15">
      <c r="A47" s="171" t="s">
        <v>68</v>
      </c>
      <c r="B47" s="172">
        <v>1</v>
      </c>
      <c r="C47" s="182" t="s">
        <v>101</v>
      </c>
      <c r="D47" s="183"/>
      <c r="E47" s="174"/>
      <c r="F47" s="175" t="s">
        <v>102</v>
      </c>
      <c r="G47" s="29" t="s">
        <v>29</v>
      </c>
      <c r="H47" s="30">
        <v>933</v>
      </c>
      <c r="I47" s="36"/>
      <c r="J47" s="36"/>
      <c r="K47" s="30"/>
      <c r="L47" s="30"/>
      <c r="M47" s="37">
        <f>M48</f>
        <v>100</v>
      </c>
      <c r="N47" s="37">
        <f>N48</f>
        <v>100</v>
      </c>
      <c r="O47" s="37">
        <f>O48</f>
        <v>100</v>
      </c>
      <c r="P47" s="50">
        <f>P48</f>
        <v>100</v>
      </c>
      <c r="Q47" s="37">
        <f>O47/N47*100</f>
        <v>100</v>
      </c>
    </row>
    <row r="48" spans="1:17" ht="24">
      <c r="A48" s="171"/>
      <c r="B48" s="172"/>
      <c r="C48" s="182"/>
      <c r="D48" s="183"/>
      <c r="E48" s="174"/>
      <c r="F48" s="176"/>
      <c r="G48" s="35" t="s">
        <v>70</v>
      </c>
      <c r="H48" s="30">
        <v>933</v>
      </c>
      <c r="I48" s="36"/>
      <c r="J48" s="36"/>
      <c r="K48" s="30"/>
      <c r="L48" s="30"/>
      <c r="M48" s="38">
        <f>SUM(M49:M51)</f>
        <v>100</v>
      </c>
      <c r="N48" s="38">
        <f>SUM(N49:N51)</f>
        <v>100</v>
      </c>
      <c r="O48" s="38">
        <f>SUM(O49:O51)</f>
        <v>100</v>
      </c>
      <c r="P48" s="32">
        <f>O48/M48*100</f>
        <v>100</v>
      </c>
      <c r="Q48" s="38">
        <v>100</v>
      </c>
    </row>
    <row r="49" spans="1:17" ht="72">
      <c r="A49" s="34" t="s">
        <v>68</v>
      </c>
      <c r="B49" s="44">
        <v>1</v>
      </c>
      <c r="C49" s="46" t="s">
        <v>101</v>
      </c>
      <c r="D49" s="51">
        <v>1</v>
      </c>
      <c r="E49" s="26"/>
      <c r="F49" s="33" t="s">
        <v>103</v>
      </c>
      <c r="G49" s="33" t="s">
        <v>70</v>
      </c>
      <c r="H49" s="44">
        <v>933</v>
      </c>
      <c r="I49" s="34" t="s">
        <v>75</v>
      </c>
      <c r="J49" s="34" t="s">
        <v>104</v>
      </c>
      <c r="K49" s="34" t="s">
        <v>180</v>
      </c>
      <c r="L49" s="44">
        <v>244</v>
      </c>
      <c r="M49" s="45">
        <v>9.8</v>
      </c>
      <c r="N49" s="45">
        <v>9.8</v>
      </c>
      <c r="O49" s="45">
        <v>9.8</v>
      </c>
      <c r="P49" s="47">
        <f>O49/M49*100</f>
        <v>100</v>
      </c>
      <c r="Q49" s="47">
        <f>O49/N49*100</f>
        <v>100</v>
      </c>
    </row>
    <row r="50" spans="1:17" ht="72">
      <c r="A50" s="34" t="s">
        <v>68</v>
      </c>
      <c r="B50" s="44">
        <v>1</v>
      </c>
      <c r="C50" s="46" t="s">
        <v>101</v>
      </c>
      <c r="D50" s="51">
        <v>2</v>
      </c>
      <c r="E50" s="26"/>
      <c r="F50" s="33" t="s">
        <v>105</v>
      </c>
      <c r="G50" s="33" t="s">
        <v>70</v>
      </c>
      <c r="H50" s="44">
        <v>933</v>
      </c>
      <c r="I50" s="34" t="s">
        <v>75</v>
      </c>
      <c r="J50" s="34" t="s">
        <v>104</v>
      </c>
      <c r="K50" s="34" t="s">
        <v>180</v>
      </c>
      <c r="L50" s="44">
        <v>244</v>
      </c>
      <c r="M50" s="45">
        <v>90.2</v>
      </c>
      <c r="N50" s="45">
        <v>90.2</v>
      </c>
      <c r="O50" s="45">
        <v>90.2</v>
      </c>
      <c r="P50" s="47">
        <f>O50/M50*100</f>
        <v>100</v>
      </c>
      <c r="Q50" s="47">
        <f>O50/N50*100</f>
        <v>100</v>
      </c>
    </row>
    <row r="51" spans="1:17" ht="84">
      <c r="A51" s="34" t="s">
        <v>68</v>
      </c>
      <c r="B51" s="44">
        <v>1</v>
      </c>
      <c r="C51" s="46" t="s">
        <v>101</v>
      </c>
      <c r="D51" s="44">
        <v>3</v>
      </c>
      <c r="E51" s="26"/>
      <c r="F51" s="52" t="s">
        <v>106</v>
      </c>
      <c r="G51" s="33" t="s">
        <v>70</v>
      </c>
      <c r="H51" s="44">
        <v>933</v>
      </c>
      <c r="I51" s="34" t="s">
        <v>75</v>
      </c>
      <c r="J51" s="34" t="s">
        <v>104</v>
      </c>
      <c r="K51" s="34" t="s">
        <v>180</v>
      </c>
      <c r="L51" s="44"/>
      <c r="M51" s="45"/>
      <c r="N51" s="45"/>
      <c r="O51" s="45"/>
      <c r="P51" s="45"/>
      <c r="Q51" s="45"/>
    </row>
    <row r="52" spans="1:17" ht="15">
      <c r="A52" s="171" t="s">
        <v>68</v>
      </c>
      <c r="B52" s="172">
        <v>1</v>
      </c>
      <c r="C52" s="182" t="s">
        <v>107</v>
      </c>
      <c r="D52" s="183"/>
      <c r="E52" s="174"/>
      <c r="F52" s="175" t="s">
        <v>108</v>
      </c>
      <c r="G52" s="29" t="s">
        <v>29</v>
      </c>
      <c r="H52" s="30">
        <v>933</v>
      </c>
      <c r="I52" s="36"/>
      <c r="J52" s="36"/>
      <c r="K52" s="30"/>
      <c r="L52" s="30"/>
      <c r="M52" s="89">
        <f>M53</f>
        <v>4526.2</v>
      </c>
      <c r="N52" s="37">
        <f>N53</f>
        <v>2263</v>
      </c>
      <c r="O52" s="89">
        <f>O53</f>
        <v>1841.4</v>
      </c>
      <c r="P52" s="50">
        <f>P53</f>
        <v>100</v>
      </c>
      <c r="Q52" s="50">
        <f>Q53</f>
        <v>99</v>
      </c>
    </row>
    <row r="53" spans="1:17" ht="24">
      <c r="A53" s="171"/>
      <c r="B53" s="172"/>
      <c r="C53" s="182"/>
      <c r="D53" s="183"/>
      <c r="E53" s="174"/>
      <c r="F53" s="194"/>
      <c r="G53" s="35" t="s">
        <v>70</v>
      </c>
      <c r="H53" s="30">
        <v>933</v>
      </c>
      <c r="I53" s="36"/>
      <c r="J53" s="36"/>
      <c r="K53" s="30"/>
      <c r="L53" s="30"/>
      <c r="M53" s="31">
        <f>M54+M56+M55+M57</f>
        <v>4526.2</v>
      </c>
      <c r="N53" s="31">
        <f>N54+N56+N55+N57</f>
        <v>2263</v>
      </c>
      <c r="O53" s="31">
        <f>O54+O56+O55+O57</f>
        <v>1841.4</v>
      </c>
      <c r="P53" s="32">
        <v>100</v>
      </c>
      <c r="Q53" s="32">
        <v>99</v>
      </c>
    </row>
    <row r="54" spans="1:17" ht="48">
      <c r="A54" s="34" t="s">
        <v>68</v>
      </c>
      <c r="B54" s="44">
        <v>1</v>
      </c>
      <c r="C54" s="46" t="s">
        <v>107</v>
      </c>
      <c r="D54" s="44">
        <v>1</v>
      </c>
      <c r="E54" s="26"/>
      <c r="F54" s="52" t="s">
        <v>173</v>
      </c>
      <c r="G54" s="33" t="s">
        <v>70</v>
      </c>
      <c r="H54" s="44">
        <v>933</v>
      </c>
      <c r="I54" s="34" t="s">
        <v>75</v>
      </c>
      <c r="J54" s="34" t="s">
        <v>104</v>
      </c>
      <c r="K54" s="34" t="s">
        <v>181</v>
      </c>
      <c r="L54" s="44">
        <v>244</v>
      </c>
      <c r="M54" s="45">
        <v>1220.9</v>
      </c>
      <c r="N54" s="45">
        <v>610</v>
      </c>
      <c r="O54" s="137">
        <v>489.4</v>
      </c>
      <c r="P54" s="47">
        <v>100</v>
      </c>
      <c r="Q54" s="47">
        <v>99</v>
      </c>
    </row>
    <row r="55" spans="1:17" ht="45.75" customHeight="1">
      <c r="A55" s="34" t="s">
        <v>68</v>
      </c>
      <c r="B55" s="44">
        <v>1</v>
      </c>
      <c r="C55" s="46" t="s">
        <v>107</v>
      </c>
      <c r="D55" s="44">
        <v>2</v>
      </c>
      <c r="E55" s="26"/>
      <c r="F55" s="52" t="s">
        <v>174</v>
      </c>
      <c r="G55" s="33" t="s">
        <v>70</v>
      </c>
      <c r="H55" s="44">
        <v>933</v>
      </c>
      <c r="I55" s="34" t="s">
        <v>75</v>
      </c>
      <c r="J55" s="34" t="s">
        <v>104</v>
      </c>
      <c r="K55" s="34" t="s">
        <v>181</v>
      </c>
      <c r="L55" s="44">
        <v>244</v>
      </c>
      <c r="M55" s="45">
        <v>75.3</v>
      </c>
      <c r="N55" s="45">
        <v>38</v>
      </c>
      <c r="O55" s="137">
        <v>35</v>
      </c>
      <c r="P55" s="47">
        <v>100</v>
      </c>
      <c r="Q55" s="47">
        <v>100</v>
      </c>
    </row>
    <row r="56" spans="1:17" ht="39" customHeight="1">
      <c r="A56" s="34" t="s">
        <v>68</v>
      </c>
      <c r="B56" s="44">
        <v>1</v>
      </c>
      <c r="C56" s="46" t="s">
        <v>107</v>
      </c>
      <c r="D56" s="44">
        <v>3</v>
      </c>
      <c r="E56" s="26"/>
      <c r="F56" s="52" t="s">
        <v>175</v>
      </c>
      <c r="G56" s="33" t="s">
        <v>70</v>
      </c>
      <c r="H56" s="44">
        <v>933</v>
      </c>
      <c r="I56" s="34" t="s">
        <v>75</v>
      </c>
      <c r="J56" s="34" t="s">
        <v>104</v>
      </c>
      <c r="K56" s="34" t="s">
        <v>181</v>
      </c>
      <c r="L56" s="44">
        <v>244</v>
      </c>
      <c r="M56" s="45">
        <v>3230</v>
      </c>
      <c r="N56" s="45">
        <v>1615</v>
      </c>
      <c r="O56" s="137">
        <v>1317</v>
      </c>
      <c r="P56" s="47">
        <v>100</v>
      </c>
      <c r="Q56" s="47">
        <v>99</v>
      </c>
    </row>
    <row r="57" spans="1:17" ht="22.5">
      <c r="A57" s="91" t="s">
        <v>68</v>
      </c>
      <c r="B57" s="22">
        <v>1</v>
      </c>
      <c r="C57" s="92" t="s">
        <v>107</v>
      </c>
      <c r="D57" s="22">
        <v>4</v>
      </c>
      <c r="E57" s="23"/>
      <c r="F57" s="93" t="s">
        <v>186</v>
      </c>
      <c r="G57" s="94" t="s">
        <v>70</v>
      </c>
      <c r="H57" s="22">
        <v>933</v>
      </c>
      <c r="I57" s="91" t="s">
        <v>75</v>
      </c>
      <c r="J57" s="91" t="s">
        <v>104</v>
      </c>
      <c r="K57" s="91" t="s">
        <v>187</v>
      </c>
      <c r="L57" s="22">
        <v>244</v>
      </c>
      <c r="M57" s="95"/>
      <c r="N57" s="96"/>
      <c r="O57" s="96"/>
      <c r="P57" s="96"/>
      <c r="Q57" s="96"/>
    </row>
    <row r="58" spans="1:17" ht="15">
      <c r="A58" s="158" t="s">
        <v>68</v>
      </c>
      <c r="B58" s="159">
        <v>2</v>
      </c>
      <c r="C58" s="159"/>
      <c r="D58" s="159"/>
      <c r="E58" s="159"/>
      <c r="F58" s="161" t="s">
        <v>167</v>
      </c>
      <c r="G58" s="121" t="s">
        <v>29</v>
      </c>
      <c r="H58" s="122"/>
      <c r="I58" s="122"/>
      <c r="J58" s="122"/>
      <c r="K58" s="122"/>
      <c r="L58" s="122"/>
      <c r="M58" s="123">
        <f>M59+M60+M61</f>
        <v>234</v>
      </c>
      <c r="N58" s="123">
        <f>N59+N60+N61</f>
        <v>90.4</v>
      </c>
      <c r="O58" s="123">
        <f>O59+O60+O61</f>
        <v>60.4</v>
      </c>
      <c r="P58" s="123">
        <f>P59+P60+P61</f>
        <v>115.70731707317074</v>
      </c>
      <c r="Q58" s="123">
        <f>Q59+Q60+Q61</f>
        <v>163.41463414634146</v>
      </c>
    </row>
    <row r="59" spans="1:17" ht="52.5">
      <c r="A59" s="158"/>
      <c r="B59" s="159"/>
      <c r="C59" s="159"/>
      <c r="D59" s="159"/>
      <c r="E59" s="159"/>
      <c r="F59" s="161"/>
      <c r="G59" s="124" t="s">
        <v>205</v>
      </c>
      <c r="H59" s="122">
        <v>938</v>
      </c>
      <c r="I59" s="122"/>
      <c r="J59" s="122"/>
      <c r="K59" s="122"/>
      <c r="L59" s="122"/>
      <c r="M59" s="123">
        <f>M63</f>
        <v>50</v>
      </c>
      <c r="N59" s="123">
        <f>N63</f>
        <v>0</v>
      </c>
      <c r="O59" s="123">
        <f>O63</f>
        <v>0</v>
      </c>
      <c r="P59" s="123">
        <f>P63</f>
        <v>0</v>
      </c>
      <c r="Q59" s="123">
        <f>Q63</f>
        <v>0</v>
      </c>
    </row>
    <row r="60" spans="1:17" ht="31.5">
      <c r="A60" s="158"/>
      <c r="B60" s="159"/>
      <c r="C60" s="159"/>
      <c r="D60" s="159"/>
      <c r="E60" s="159"/>
      <c r="F60" s="161"/>
      <c r="G60" s="124" t="s">
        <v>266</v>
      </c>
      <c r="H60" s="122">
        <v>933</v>
      </c>
      <c r="I60" s="122"/>
      <c r="J60" s="122"/>
      <c r="K60" s="122"/>
      <c r="L60" s="122"/>
      <c r="M60" s="123">
        <f>M66</f>
        <v>20</v>
      </c>
      <c r="N60" s="123">
        <f>N66</f>
        <v>8.4</v>
      </c>
      <c r="O60" s="123">
        <f>O66</f>
        <v>8.4</v>
      </c>
      <c r="P60" s="123">
        <f>P66</f>
        <v>84.00000000000001</v>
      </c>
      <c r="Q60" s="123">
        <f>Q66</f>
        <v>100</v>
      </c>
    </row>
    <row r="61" spans="1:17" ht="21">
      <c r="A61" s="158"/>
      <c r="B61" s="159"/>
      <c r="C61" s="159"/>
      <c r="D61" s="159"/>
      <c r="E61" s="159"/>
      <c r="F61" s="161"/>
      <c r="G61" s="121" t="s">
        <v>70</v>
      </c>
      <c r="H61" s="122">
        <v>933</v>
      </c>
      <c r="I61" s="122"/>
      <c r="J61" s="122"/>
      <c r="K61" s="122"/>
      <c r="L61" s="122"/>
      <c r="M61" s="123">
        <f>M70</f>
        <v>164</v>
      </c>
      <c r="N61" s="123">
        <f>N70</f>
        <v>82</v>
      </c>
      <c r="O61" s="123">
        <f>O70</f>
        <v>52</v>
      </c>
      <c r="P61" s="123">
        <f>P70</f>
        <v>31.70731707317073</v>
      </c>
      <c r="Q61" s="123">
        <f>Q70</f>
        <v>63.41463414634146</v>
      </c>
    </row>
    <row r="62" spans="1:17" ht="15">
      <c r="A62" s="158" t="s">
        <v>68</v>
      </c>
      <c r="B62" s="159">
        <v>2</v>
      </c>
      <c r="C62" s="158" t="s">
        <v>75</v>
      </c>
      <c r="D62" s="159"/>
      <c r="E62" s="159"/>
      <c r="F62" s="160" t="s">
        <v>267</v>
      </c>
      <c r="G62" s="121" t="s">
        <v>29</v>
      </c>
      <c r="H62" s="122">
        <v>933</v>
      </c>
      <c r="I62" s="122"/>
      <c r="J62" s="125"/>
      <c r="K62" s="125"/>
      <c r="L62" s="122"/>
      <c r="M62" s="53">
        <f>M63</f>
        <v>50</v>
      </c>
      <c r="N62" s="53">
        <f>N63</f>
        <v>0</v>
      </c>
      <c r="O62" s="53">
        <f>O63</f>
        <v>0</v>
      </c>
      <c r="P62" s="53">
        <f>P63</f>
        <v>0</v>
      </c>
      <c r="Q62" s="53">
        <f>Q63</f>
        <v>0</v>
      </c>
    </row>
    <row r="63" spans="1:17" ht="52.5">
      <c r="A63" s="158"/>
      <c r="B63" s="159"/>
      <c r="C63" s="158"/>
      <c r="D63" s="159"/>
      <c r="E63" s="159"/>
      <c r="F63" s="160"/>
      <c r="G63" s="124" t="s">
        <v>205</v>
      </c>
      <c r="H63" s="122">
        <v>933</v>
      </c>
      <c r="I63" s="122"/>
      <c r="J63" s="125"/>
      <c r="K63" s="125"/>
      <c r="L63" s="122"/>
      <c r="M63" s="54">
        <f>SUM(M64:M64)</f>
        <v>50</v>
      </c>
      <c r="N63" s="54">
        <f>SUM(N64:N64)</f>
        <v>0</v>
      </c>
      <c r="O63" s="54">
        <f>SUM(O64:O64)</f>
        <v>0</v>
      </c>
      <c r="P63" s="54">
        <f>SUM(P64:P64)</f>
        <v>0</v>
      </c>
      <c r="Q63" s="54">
        <f>SUM(Q64:Q64)</f>
        <v>0</v>
      </c>
    </row>
    <row r="64" spans="1:17" ht="56.25">
      <c r="A64" s="126" t="s">
        <v>68</v>
      </c>
      <c r="B64" s="127">
        <v>2</v>
      </c>
      <c r="C64" s="126" t="s">
        <v>75</v>
      </c>
      <c r="D64" s="127">
        <v>1</v>
      </c>
      <c r="E64" s="127"/>
      <c r="F64" s="128" t="s">
        <v>268</v>
      </c>
      <c r="G64" s="128" t="s">
        <v>205</v>
      </c>
      <c r="H64" s="127">
        <v>938</v>
      </c>
      <c r="I64" s="126" t="s">
        <v>75</v>
      </c>
      <c r="J64" s="126" t="s">
        <v>13</v>
      </c>
      <c r="K64" s="129" t="s">
        <v>269</v>
      </c>
      <c r="L64" s="127">
        <v>622</v>
      </c>
      <c r="M64" s="130">
        <v>50</v>
      </c>
      <c r="N64" s="130">
        <v>0</v>
      </c>
      <c r="O64" s="130">
        <v>0</v>
      </c>
      <c r="P64" s="131">
        <v>0</v>
      </c>
      <c r="Q64" s="131">
        <v>0</v>
      </c>
    </row>
    <row r="65" spans="1:17" ht="15">
      <c r="A65" s="158" t="s">
        <v>68</v>
      </c>
      <c r="B65" s="159">
        <v>2</v>
      </c>
      <c r="C65" s="158" t="s">
        <v>94</v>
      </c>
      <c r="D65" s="159"/>
      <c r="E65" s="159"/>
      <c r="F65" s="160" t="s">
        <v>270</v>
      </c>
      <c r="G65" s="121" t="s">
        <v>29</v>
      </c>
      <c r="H65" s="122">
        <v>933</v>
      </c>
      <c r="I65" s="122"/>
      <c r="J65" s="125"/>
      <c r="K65" s="125"/>
      <c r="L65" s="122"/>
      <c r="M65" s="53">
        <f>M66</f>
        <v>20</v>
      </c>
      <c r="N65" s="53">
        <f>N66</f>
        <v>8.4</v>
      </c>
      <c r="O65" s="53">
        <f>O66</f>
        <v>8.4</v>
      </c>
      <c r="P65" s="53">
        <f>P66</f>
        <v>84.00000000000001</v>
      </c>
      <c r="Q65" s="53">
        <f>Q66</f>
        <v>100</v>
      </c>
    </row>
    <row r="66" spans="1:17" ht="31.5">
      <c r="A66" s="158"/>
      <c r="B66" s="159"/>
      <c r="C66" s="158"/>
      <c r="D66" s="159"/>
      <c r="E66" s="159"/>
      <c r="F66" s="160"/>
      <c r="G66" s="124" t="s">
        <v>266</v>
      </c>
      <c r="H66" s="122">
        <v>933</v>
      </c>
      <c r="I66" s="122"/>
      <c r="J66" s="125"/>
      <c r="K66" s="125"/>
      <c r="L66" s="122"/>
      <c r="M66" s="54">
        <f>M67+M68</f>
        <v>20</v>
      </c>
      <c r="N66" s="54">
        <f>N67+N68</f>
        <v>8.4</v>
      </c>
      <c r="O66" s="54">
        <f>O67+O68</f>
        <v>8.4</v>
      </c>
      <c r="P66" s="54">
        <f>P67+P68</f>
        <v>84.00000000000001</v>
      </c>
      <c r="Q66" s="54">
        <f>SUM(Q67:Q67)</f>
        <v>100</v>
      </c>
    </row>
    <row r="67" spans="1:17" ht="22.5">
      <c r="A67" s="126" t="s">
        <v>68</v>
      </c>
      <c r="B67" s="127">
        <v>2</v>
      </c>
      <c r="C67" s="126" t="s">
        <v>94</v>
      </c>
      <c r="D67" s="127">
        <v>6</v>
      </c>
      <c r="E67" s="127">
        <v>1</v>
      </c>
      <c r="F67" s="128" t="s">
        <v>271</v>
      </c>
      <c r="G67" s="128" t="s">
        <v>266</v>
      </c>
      <c r="H67" s="127">
        <v>933</v>
      </c>
      <c r="I67" s="126" t="s">
        <v>75</v>
      </c>
      <c r="J67" s="126" t="s">
        <v>76</v>
      </c>
      <c r="K67" s="129" t="s">
        <v>272</v>
      </c>
      <c r="L67" s="127">
        <v>244</v>
      </c>
      <c r="M67" s="130">
        <v>10</v>
      </c>
      <c r="N67" s="130">
        <v>8.4</v>
      </c>
      <c r="O67" s="130">
        <v>8.4</v>
      </c>
      <c r="P67" s="131">
        <f>O67/M67*100</f>
        <v>84.00000000000001</v>
      </c>
      <c r="Q67" s="131">
        <f>O67/N67*100</f>
        <v>100</v>
      </c>
    </row>
    <row r="68" spans="1:17" ht="33.75">
      <c r="A68" s="126" t="s">
        <v>68</v>
      </c>
      <c r="B68" s="127">
        <v>2</v>
      </c>
      <c r="C68" s="126" t="s">
        <v>94</v>
      </c>
      <c r="D68" s="127">
        <v>7</v>
      </c>
      <c r="E68" s="127">
        <v>1</v>
      </c>
      <c r="F68" s="128" t="s">
        <v>273</v>
      </c>
      <c r="G68" s="128" t="s">
        <v>266</v>
      </c>
      <c r="H68" s="127">
        <v>933</v>
      </c>
      <c r="I68" s="126" t="s">
        <v>75</v>
      </c>
      <c r="J68" s="126" t="s">
        <v>76</v>
      </c>
      <c r="K68" s="129" t="s">
        <v>272</v>
      </c>
      <c r="L68" s="127">
        <v>244</v>
      </c>
      <c r="M68" s="130">
        <v>10</v>
      </c>
      <c r="N68" s="130">
        <v>0</v>
      </c>
      <c r="O68" s="130">
        <v>0</v>
      </c>
      <c r="P68" s="131">
        <f>O68/M68*100</f>
        <v>0</v>
      </c>
      <c r="Q68" s="131">
        <v>0</v>
      </c>
    </row>
    <row r="69" spans="1:17" ht="15">
      <c r="A69" s="158" t="s">
        <v>68</v>
      </c>
      <c r="B69" s="159">
        <v>2</v>
      </c>
      <c r="C69" s="158" t="s">
        <v>107</v>
      </c>
      <c r="D69" s="159"/>
      <c r="E69" s="159"/>
      <c r="F69" s="160" t="s">
        <v>110</v>
      </c>
      <c r="G69" s="121" t="s">
        <v>29</v>
      </c>
      <c r="H69" s="122">
        <v>933</v>
      </c>
      <c r="I69" s="122"/>
      <c r="J69" s="125"/>
      <c r="K69" s="125"/>
      <c r="L69" s="122"/>
      <c r="M69" s="53">
        <f>M70</f>
        <v>164</v>
      </c>
      <c r="N69" s="53">
        <f>N70</f>
        <v>82</v>
      </c>
      <c r="O69" s="53">
        <f>O70</f>
        <v>52</v>
      </c>
      <c r="P69" s="53">
        <f>P70</f>
        <v>31.70731707317073</v>
      </c>
      <c r="Q69" s="53">
        <f>Q70</f>
        <v>63.41463414634146</v>
      </c>
    </row>
    <row r="70" spans="1:17" ht="21">
      <c r="A70" s="158"/>
      <c r="B70" s="159"/>
      <c r="C70" s="158"/>
      <c r="D70" s="159"/>
      <c r="E70" s="159"/>
      <c r="F70" s="160"/>
      <c r="G70" s="121" t="s">
        <v>70</v>
      </c>
      <c r="H70" s="122">
        <v>933</v>
      </c>
      <c r="I70" s="122"/>
      <c r="J70" s="125"/>
      <c r="K70" s="125"/>
      <c r="L70" s="122"/>
      <c r="M70" s="54">
        <f>SUM(M71:M71)</f>
        <v>164</v>
      </c>
      <c r="N70" s="54">
        <f>SUM(N71:N71)</f>
        <v>82</v>
      </c>
      <c r="O70" s="54">
        <f>SUM(O71:O71)</f>
        <v>52</v>
      </c>
      <c r="P70" s="54">
        <f>SUM(P71:P71)</f>
        <v>31.70731707317073</v>
      </c>
      <c r="Q70" s="54">
        <f>SUM(Q71:Q71)</f>
        <v>63.41463414634146</v>
      </c>
    </row>
    <row r="71" spans="1:17" ht="22.5">
      <c r="A71" s="126" t="s">
        <v>68</v>
      </c>
      <c r="B71" s="127">
        <v>2</v>
      </c>
      <c r="C71" s="126" t="s">
        <v>107</v>
      </c>
      <c r="D71" s="127">
        <v>1</v>
      </c>
      <c r="E71" s="127">
        <v>1</v>
      </c>
      <c r="F71" s="128" t="s">
        <v>111</v>
      </c>
      <c r="G71" s="128" t="s">
        <v>70</v>
      </c>
      <c r="H71" s="127">
        <v>933</v>
      </c>
      <c r="I71" s="126" t="s">
        <v>75</v>
      </c>
      <c r="J71" s="126" t="s">
        <v>76</v>
      </c>
      <c r="K71" s="129" t="s">
        <v>182</v>
      </c>
      <c r="L71" s="127">
        <v>612</v>
      </c>
      <c r="M71" s="130">
        <v>164</v>
      </c>
      <c r="N71" s="130">
        <v>82</v>
      </c>
      <c r="O71" s="130">
        <v>52</v>
      </c>
      <c r="P71" s="131">
        <f>O71/M71*100</f>
        <v>31.70731707317073</v>
      </c>
      <c r="Q71" s="131">
        <f>O71/N71*100</f>
        <v>63.41463414634146</v>
      </c>
    </row>
  </sheetData>
  <sheetProtection/>
  <mergeCells count="97">
    <mergeCell ref="C58:C61"/>
    <mergeCell ref="D58:D61"/>
    <mergeCell ref="C52:C53"/>
    <mergeCell ref="D52:D53"/>
    <mergeCell ref="C47:C48"/>
    <mergeCell ref="D47:D48"/>
    <mergeCell ref="A47:A48"/>
    <mergeCell ref="B47:B48"/>
    <mergeCell ref="A52:A53"/>
    <mergeCell ref="B52:B53"/>
    <mergeCell ref="E47:E48"/>
    <mergeCell ref="F47:F48"/>
    <mergeCell ref="E52:E53"/>
    <mergeCell ref="F52:F53"/>
    <mergeCell ref="E39:E40"/>
    <mergeCell ref="F39:F40"/>
    <mergeCell ref="E44:E45"/>
    <mergeCell ref="F44:F45"/>
    <mergeCell ref="A39:A40"/>
    <mergeCell ref="B39:B40"/>
    <mergeCell ref="C39:C40"/>
    <mergeCell ref="D39:D40"/>
    <mergeCell ref="A44:A45"/>
    <mergeCell ref="B44:B45"/>
    <mergeCell ref="C44:C45"/>
    <mergeCell ref="D44:D45"/>
    <mergeCell ref="E35:E36"/>
    <mergeCell ref="F35:F36"/>
    <mergeCell ref="A31:A32"/>
    <mergeCell ref="B31:B32"/>
    <mergeCell ref="A35:A36"/>
    <mergeCell ref="B35:B36"/>
    <mergeCell ref="C35:C36"/>
    <mergeCell ref="D35:D36"/>
    <mergeCell ref="C31:C32"/>
    <mergeCell ref="D31:D32"/>
    <mergeCell ref="A23:A24"/>
    <mergeCell ref="B23:B24"/>
    <mergeCell ref="E19:E20"/>
    <mergeCell ref="F19:F20"/>
    <mergeCell ref="C23:C24"/>
    <mergeCell ref="D23:D24"/>
    <mergeCell ref="E23:E24"/>
    <mergeCell ref="F23:F24"/>
    <mergeCell ref="A19:A20"/>
    <mergeCell ref="B19:B20"/>
    <mergeCell ref="C19:C20"/>
    <mergeCell ref="D19:D20"/>
    <mergeCell ref="G11:G12"/>
    <mergeCell ref="F13:F16"/>
    <mergeCell ref="D17:D18"/>
    <mergeCell ref="E13:E16"/>
    <mergeCell ref="E31:E32"/>
    <mergeCell ref="F31:F32"/>
    <mergeCell ref="O1:Q1"/>
    <mergeCell ref="A6:Q6"/>
    <mergeCell ref="O4:Q4"/>
    <mergeCell ref="A9:Q9"/>
    <mergeCell ref="O2:Q2"/>
    <mergeCell ref="E17:E18"/>
    <mergeCell ref="F17:F18"/>
    <mergeCell ref="A13:A16"/>
    <mergeCell ref="D13:D16"/>
    <mergeCell ref="B13:B16"/>
    <mergeCell ref="C13:C16"/>
    <mergeCell ref="A17:A18"/>
    <mergeCell ref="B17:B18"/>
    <mergeCell ref="C17:C18"/>
    <mergeCell ref="O3:Q3"/>
    <mergeCell ref="M11:O11"/>
    <mergeCell ref="P11:Q11"/>
    <mergeCell ref="A7:Q7"/>
    <mergeCell ref="H11:L11"/>
    <mergeCell ref="A11:E11"/>
    <mergeCell ref="F11:F12"/>
    <mergeCell ref="E58:E61"/>
    <mergeCell ref="F58:F61"/>
    <mergeCell ref="A62:A63"/>
    <mergeCell ref="B62:B63"/>
    <mergeCell ref="C62:C63"/>
    <mergeCell ref="D62:D63"/>
    <mergeCell ref="E62:E63"/>
    <mergeCell ref="F62:F63"/>
    <mergeCell ref="A58:A61"/>
    <mergeCell ref="B58:B61"/>
    <mergeCell ref="A65:A66"/>
    <mergeCell ref="B65:B66"/>
    <mergeCell ref="C65:C66"/>
    <mergeCell ref="D65:D66"/>
    <mergeCell ref="E65:E66"/>
    <mergeCell ref="F65:F66"/>
    <mergeCell ref="A69:A70"/>
    <mergeCell ref="B69:B70"/>
    <mergeCell ref="C69:C70"/>
    <mergeCell ref="D69:D70"/>
    <mergeCell ref="E69:E70"/>
    <mergeCell ref="F69:F70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75" r:id="rId1"/>
  <rowBreaks count="1" manualBreakCount="1">
    <brk id="4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SheetLayoutView="100" zoomScalePageLayoutView="0" workbookViewId="0" topLeftCell="A19">
      <selection activeCell="E7" sqref="E7"/>
    </sheetView>
  </sheetViews>
  <sheetFormatPr defaultColWidth="9.140625" defaultRowHeight="15"/>
  <cols>
    <col min="1" max="2" width="6.00390625" style="0" customWidth="1"/>
    <col min="3" max="3" width="22.00390625" style="0" customWidth="1"/>
    <col min="4" max="4" width="51.57421875" style="0" customWidth="1"/>
    <col min="5" max="5" width="17.57421875" style="0" customWidth="1"/>
    <col min="6" max="6" width="15.140625" style="0" customWidth="1"/>
    <col min="7" max="7" width="16.140625" style="0" customWidth="1"/>
  </cols>
  <sheetData>
    <row r="1" spans="1:7" ht="3.75" customHeight="1">
      <c r="A1" s="4"/>
      <c r="B1" s="4"/>
      <c r="C1" s="4"/>
      <c r="D1" s="4"/>
      <c r="E1" s="4"/>
      <c r="F1" s="4"/>
      <c r="G1" s="4"/>
    </row>
    <row r="2" spans="1:7" ht="17.25" customHeight="1">
      <c r="A2" s="199" t="s">
        <v>65</v>
      </c>
      <c r="B2" s="200"/>
      <c r="C2" s="200"/>
      <c r="D2" s="200"/>
      <c r="E2" s="200"/>
      <c r="F2" s="200"/>
      <c r="G2" s="200"/>
    </row>
    <row r="3" spans="1:7" ht="5.25" customHeight="1">
      <c r="A3" s="4"/>
      <c r="B3" s="4"/>
      <c r="C3" s="4"/>
      <c r="D3" s="4"/>
      <c r="E3" s="4"/>
      <c r="F3" s="4"/>
      <c r="G3" s="4"/>
    </row>
    <row r="4" spans="1:7" s="17" customFormat="1" ht="20.25" customHeight="1">
      <c r="A4" s="198" t="s">
        <v>9</v>
      </c>
      <c r="B4" s="201"/>
      <c r="C4" s="198" t="s">
        <v>30</v>
      </c>
      <c r="D4" s="198" t="s">
        <v>31</v>
      </c>
      <c r="E4" s="204" t="s">
        <v>32</v>
      </c>
      <c r="F4" s="205"/>
      <c r="G4" s="198" t="s">
        <v>63</v>
      </c>
    </row>
    <row r="5" spans="1:7" s="17" customFormat="1" ht="24" customHeight="1">
      <c r="A5" s="198"/>
      <c r="B5" s="201"/>
      <c r="C5" s="201" t="s">
        <v>19</v>
      </c>
      <c r="D5" s="201"/>
      <c r="E5" s="202" t="s">
        <v>61</v>
      </c>
      <c r="F5" s="206" t="s">
        <v>62</v>
      </c>
      <c r="G5" s="198"/>
    </row>
    <row r="6" spans="1:7" s="17" customFormat="1" ht="26.25" customHeight="1">
      <c r="A6" s="5" t="s">
        <v>14</v>
      </c>
      <c r="B6" s="5" t="s">
        <v>10</v>
      </c>
      <c r="C6" s="201"/>
      <c r="D6" s="201"/>
      <c r="E6" s="203"/>
      <c r="F6" s="207"/>
      <c r="G6" s="198"/>
    </row>
    <row r="7" spans="1:7" ht="15" customHeight="1">
      <c r="A7" s="195" t="s">
        <v>68</v>
      </c>
      <c r="B7" s="195"/>
      <c r="C7" s="197" t="s">
        <v>112</v>
      </c>
      <c r="D7" s="6" t="s">
        <v>29</v>
      </c>
      <c r="E7" s="56">
        <f>E8+E12+E11+E15</f>
        <v>5542.2</v>
      </c>
      <c r="F7" s="56">
        <f>F8+F12+F11+F15</f>
        <v>2001.8000000000002</v>
      </c>
      <c r="G7" s="57">
        <f>F7/E7</f>
        <v>0.3611923063043557</v>
      </c>
    </row>
    <row r="8" spans="1:7" ht="15" customHeight="1">
      <c r="A8" s="195"/>
      <c r="B8" s="195"/>
      <c r="C8" s="197"/>
      <c r="D8" s="7" t="s">
        <v>33</v>
      </c>
      <c r="E8" s="56">
        <f>E10</f>
        <v>5542.2</v>
      </c>
      <c r="F8" s="56">
        <f>F10</f>
        <v>2001.8000000000002</v>
      </c>
      <c r="G8" s="57">
        <f>F8/E8</f>
        <v>0.3611923063043557</v>
      </c>
    </row>
    <row r="9" spans="1:7" ht="15" customHeight="1">
      <c r="A9" s="195"/>
      <c r="B9" s="195"/>
      <c r="C9" s="197"/>
      <c r="D9" s="10" t="s">
        <v>34</v>
      </c>
      <c r="E9" s="58" t="s">
        <v>114</v>
      </c>
      <c r="F9" s="58" t="s">
        <v>114</v>
      </c>
      <c r="G9" s="58" t="s">
        <v>114</v>
      </c>
    </row>
    <row r="10" spans="1:7" ht="15" customHeight="1">
      <c r="A10" s="195"/>
      <c r="B10" s="195"/>
      <c r="C10" s="197"/>
      <c r="D10" s="10" t="s">
        <v>35</v>
      </c>
      <c r="E10" s="56">
        <f>E18+E26</f>
        <v>5542.2</v>
      </c>
      <c r="F10" s="56">
        <f>F18+F26</f>
        <v>2001.8000000000002</v>
      </c>
      <c r="G10" s="57">
        <f>F10/E10</f>
        <v>0.3611923063043557</v>
      </c>
    </row>
    <row r="11" spans="1:7" ht="15" customHeight="1">
      <c r="A11" s="195"/>
      <c r="B11" s="195"/>
      <c r="C11" s="197"/>
      <c r="D11" s="10" t="s">
        <v>38</v>
      </c>
      <c r="E11" s="58">
        <v>0</v>
      </c>
      <c r="F11" s="58">
        <v>0</v>
      </c>
      <c r="G11" s="57">
        <v>0</v>
      </c>
    </row>
    <row r="12" spans="1:7" ht="15" customHeight="1">
      <c r="A12" s="195"/>
      <c r="B12" s="195"/>
      <c r="C12" s="197"/>
      <c r="D12" s="10" t="s">
        <v>37</v>
      </c>
      <c r="E12" s="58"/>
      <c r="F12" s="58"/>
      <c r="G12" s="57"/>
    </row>
    <row r="13" spans="1:7" ht="15" customHeight="1">
      <c r="A13" s="195"/>
      <c r="B13" s="195"/>
      <c r="C13" s="197"/>
      <c r="D13" s="10" t="s">
        <v>39</v>
      </c>
      <c r="E13" s="58" t="s">
        <v>114</v>
      </c>
      <c r="F13" s="58" t="s">
        <v>114</v>
      </c>
      <c r="G13" s="58" t="s">
        <v>114</v>
      </c>
    </row>
    <row r="14" spans="1:7" ht="15" customHeight="1">
      <c r="A14" s="195"/>
      <c r="B14" s="195"/>
      <c r="C14" s="197"/>
      <c r="D14" s="12" t="s">
        <v>40</v>
      </c>
      <c r="E14" s="58" t="s">
        <v>114</v>
      </c>
      <c r="F14" s="58" t="s">
        <v>114</v>
      </c>
      <c r="G14" s="58" t="s">
        <v>114</v>
      </c>
    </row>
    <row r="15" spans="1:7" ht="27.75" customHeight="1">
      <c r="A15" s="195"/>
      <c r="B15" s="195"/>
      <c r="C15" s="197"/>
      <c r="D15" s="14" t="s">
        <v>43</v>
      </c>
      <c r="E15" s="58">
        <v>0</v>
      </c>
      <c r="F15" s="58">
        <v>0</v>
      </c>
      <c r="G15" s="58" t="s">
        <v>114</v>
      </c>
    </row>
    <row r="16" spans="1:7" ht="19.5" customHeight="1">
      <c r="A16" s="195"/>
      <c r="B16" s="195"/>
      <c r="C16" s="197"/>
      <c r="D16" s="12" t="s">
        <v>41</v>
      </c>
      <c r="E16" s="59"/>
      <c r="F16" s="56"/>
      <c r="G16" s="57"/>
    </row>
    <row r="17" spans="1:7" ht="15" customHeight="1">
      <c r="A17" s="195" t="s">
        <v>68</v>
      </c>
      <c r="B17" s="195" t="s">
        <v>8</v>
      </c>
      <c r="C17" s="197" t="s">
        <v>72</v>
      </c>
      <c r="D17" s="6" t="s">
        <v>29</v>
      </c>
      <c r="E17" s="120">
        <f>E20</f>
        <v>5308.2</v>
      </c>
      <c r="F17" s="120">
        <f>F20</f>
        <v>1941.4</v>
      </c>
      <c r="G17" s="57">
        <f>F17/E17</f>
        <v>0.36573603104630575</v>
      </c>
    </row>
    <row r="18" spans="1:7" ht="15" customHeight="1">
      <c r="A18" s="195"/>
      <c r="B18" s="195"/>
      <c r="C18" s="197"/>
      <c r="D18" s="7" t="s">
        <v>33</v>
      </c>
      <c r="E18" s="58">
        <f>E20</f>
        <v>5308.2</v>
      </c>
      <c r="F18" s="58">
        <f>F20</f>
        <v>1941.4</v>
      </c>
      <c r="G18" s="58" t="s">
        <v>114</v>
      </c>
    </row>
    <row r="19" spans="1:7" ht="15" customHeight="1">
      <c r="A19" s="195"/>
      <c r="B19" s="195"/>
      <c r="C19" s="197"/>
      <c r="D19" s="10" t="s">
        <v>34</v>
      </c>
      <c r="E19" s="60"/>
      <c r="F19" s="56"/>
      <c r="G19" s="57" t="s">
        <v>114</v>
      </c>
    </row>
    <row r="20" spans="1:7" ht="15" customHeight="1">
      <c r="A20" s="195"/>
      <c r="B20" s="195"/>
      <c r="C20" s="197"/>
      <c r="D20" s="10" t="s">
        <v>35</v>
      </c>
      <c r="E20" s="58">
        <f>'ф 1'!M17</f>
        <v>5308.2</v>
      </c>
      <c r="F20" s="56">
        <f>'ф 1'!O17</f>
        <v>1941.4</v>
      </c>
      <c r="G20" s="57">
        <v>0.5</v>
      </c>
    </row>
    <row r="21" spans="1:7" ht="15" customHeight="1">
      <c r="A21" s="195"/>
      <c r="B21" s="195"/>
      <c r="C21" s="197"/>
      <c r="D21" s="10" t="s">
        <v>38</v>
      </c>
      <c r="E21" s="58" t="s">
        <v>114</v>
      </c>
      <c r="F21" s="56" t="s">
        <v>114</v>
      </c>
      <c r="G21" s="58" t="s">
        <v>114</v>
      </c>
    </row>
    <row r="22" spans="1:7" ht="15" customHeight="1">
      <c r="A22" s="195"/>
      <c r="B22" s="195"/>
      <c r="C22" s="197"/>
      <c r="D22" s="10" t="s">
        <v>39</v>
      </c>
      <c r="E22" s="58" t="s">
        <v>114</v>
      </c>
      <c r="F22" s="56" t="s">
        <v>114</v>
      </c>
      <c r="G22" s="58" t="s">
        <v>114</v>
      </c>
    </row>
    <row r="23" spans="1:7" ht="15" customHeight="1">
      <c r="A23" s="195"/>
      <c r="B23" s="195"/>
      <c r="C23" s="197"/>
      <c r="D23" s="12" t="s">
        <v>40</v>
      </c>
      <c r="E23" s="58" t="s">
        <v>114</v>
      </c>
      <c r="F23" s="56" t="s">
        <v>114</v>
      </c>
      <c r="G23" s="58" t="s">
        <v>114</v>
      </c>
    </row>
    <row r="24" spans="1:7" ht="15" customHeight="1">
      <c r="A24" s="195"/>
      <c r="B24" s="195"/>
      <c r="C24" s="197"/>
      <c r="D24" s="12" t="s">
        <v>41</v>
      </c>
      <c r="E24" s="58" t="s">
        <v>114</v>
      </c>
      <c r="F24" s="56" t="s">
        <v>114</v>
      </c>
      <c r="G24" s="58" t="s">
        <v>114</v>
      </c>
    </row>
    <row r="25" spans="1:7" ht="15" customHeight="1">
      <c r="A25" s="195" t="s">
        <v>68</v>
      </c>
      <c r="B25" s="195" t="s">
        <v>7</v>
      </c>
      <c r="C25" s="197" t="s">
        <v>113</v>
      </c>
      <c r="D25" s="6" t="s">
        <v>29</v>
      </c>
      <c r="E25" s="97">
        <f>E26</f>
        <v>234</v>
      </c>
      <c r="F25" s="98">
        <f>F26</f>
        <v>60.4</v>
      </c>
      <c r="G25" s="99">
        <f>F25/E25</f>
        <v>0.2581196581196581</v>
      </c>
    </row>
    <row r="26" spans="1:8" ht="15" customHeight="1">
      <c r="A26" s="195"/>
      <c r="B26" s="195"/>
      <c r="C26" s="197"/>
      <c r="D26" s="7" t="s">
        <v>33</v>
      </c>
      <c r="E26" s="97">
        <f>E28</f>
        <v>234</v>
      </c>
      <c r="F26" s="98">
        <f>F28</f>
        <v>60.4</v>
      </c>
      <c r="G26" s="99">
        <f>F26/E26</f>
        <v>0.2581196581196581</v>
      </c>
      <c r="H26" s="9"/>
    </row>
    <row r="27" spans="1:7" ht="15" customHeight="1">
      <c r="A27" s="195"/>
      <c r="B27" s="195"/>
      <c r="C27" s="197"/>
      <c r="D27" s="10" t="s">
        <v>34</v>
      </c>
      <c r="E27" s="100" t="s">
        <v>114</v>
      </c>
      <c r="F27" s="98" t="s">
        <v>114</v>
      </c>
      <c r="G27" s="100" t="s">
        <v>114</v>
      </c>
    </row>
    <row r="28" spans="1:7" ht="15" customHeight="1">
      <c r="A28" s="195"/>
      <c r="B28" s="195"/>
      <c r="C28" s="197"/>
      <c r="D28" s="10" t="s">
        <v>35</v>
      </c>
      <c r="E28" s="97">
        <f>'ф 1'!M58</f>
        <v>234</v>
      </c>
      <c r="F28" s="98">
        <f>'ф 1'!O58</f>
        <v>60.4</v>
      </c>
      <c r="G28" s="99">
        <f>F28/E28</f>
        <v>0.2581196581196581</v>
      </c>
    </row>
    <row r="29" spans="1:7" ht="15" customHeight="1">
      <c r="A29" s="195"/>
      <c r="B29" s="195"/>
      <c r="C29" s="197"/>
      <c r="D29" s="10" t="s">
        <v>36</v>
      </c>
      <c r="E29" s="58" t="s">
        <v>114</v>
      </c>
      <c r="F29" s="58" t="s">
        <v>114</v>
      </c>
      <c r="G29" s="58" t="s">
        <v>114</v>
      </c>
    </row>
    <row r="30" spans="1:7" ht="15" customHeight="1">
      <c r="A30" s="195"/>
      <c r="B30" s="195"/>
      <c r="C30" s="197"/>
      <c r="D30" s="10" t="s">
        <v>37</v>
      </c>
      <c r="E30" s="58" t="s">
        <v>114</v>
      </c>
      <c r="F30" s="58" t="s">
        <v>114</v>
      </c>
      <c r="G30" s="58" t="s">
        <v>114</v>
      </c>
    </row>
    <row r="31" spans="1:7" ht="15" customHeight="1">
      <c r="A31" s="195"/>
      <c r="B31" s="195"/>
      <c r="C31" s="197"/>
      <c r="D31" s="10" t="s">
        <v>39</v>
      </c>
      <c r="E31" s="58" t="s">
        <v>114</v>
      </c>
      <c r="F31" s="58" t="s">
        <v>114</v>
      </c>
      <c r="G31" s="58" t="s">
        <v>114</v>
      </c>
    </row>
    <row r="32" spans="1:7" ht="15" customHeight="1">
      <c r="A32" s="195"/>
      <c r="B32" s="195"/>
      <c r="C32" s="197"/>
      <c r="D32" s="11" t="s">
        <v>42</v>
      </c>
      <c r="E32" s="58" t="s">
        <v>114</v>
      </c>
      <c r="F32" s="58" t="s">
        <v>114</v>
      </c>
      <c r="G32" s="58" t="s">
        <v>114</v>
      </c>
    </row>
    <row r="33" spans="1:7" ht="18.75" customHeight="1">
      <c r="A33" s="195"/>
      <c r="B33" s="195"/>
      <c r="C33" s="197"/>
      <c r="D33" s="15" t="s">
        <v>43</v>
      </c>
      <c r="E33" s="61" t="s">
        <v>114</v>
      </c>
      <c r="F33" s="61" t="s">
        <v>114</v>
      </c>
      <c r="G33" s="61" t="s">
        <v>114</v>
      </c>
    </row>
    <row r="34" spans="1:8" ht="21" customHeight="1">
      <c r="A34" s="196"/>
      <c r="B34" s="196"/>
      <c r="C34" s="197"/>
      <c r="D34" s="12" t="s">
        <v>41</v>
      </c>
      <c r="E34" s="8">
        <v>3.9</v>
      </c>
      <c r="F34" s="13">
        <v>3.9</v>
      </c>
      <c r="G34" s="55"/>
      <c r="H34" s="9"/>
    </row>
  </sheetData>
  <sheetProtection/>
  <mergeCells count="17">
    <mergeCell ref="G4:G6"/>
    <mergeCell ref="A2:G2"/>
    <mergeCell ref="A4:B5"/>
    <mergeCell ref="C4:C6"/>
    <mergeCell ref="D4:D6"/>
    <mergeCell ref="E5:E6"/>
    <mergeCell ref="E4:F4"/>
    <mergeCell ref="F5:F6"/>
    <mergeCell ref="A25:A34"/>
    <mergeCell ref="B25:B34"/>
    <mergeCell ref="C25:C34"/>
    <mergeCell ref="A7:A16"/>
    <mergeCell ref="B7:B16"/>
    <mergeCell ref="C7:C16"/>
    <mergeCell ref="A17:A24"/>
    <mergeCell ref="B17:B24"/>
    <mergeCell ref="C17:C2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zoomScaleSheetLayoutView="100" zoomScalePageLayoutView="0" workbookViewId="0" topLeftCell="A44">
      <selection activeCell="F2" sqref="F2:F3"/>
    </sheetView>
  </sheetViews>
  <sheetFormatPr defaultColWidth="9.140625" defaultRowHeight="15"/>
  <cols>
    <col min="1" max="1" width="3.57421875" style="0" bestFit="1" customWidth="1"/>
    <col min="2" max="2" width="3.00390625" style="0" bestFit="1" customWidth="1"/>
    <col min="3" max="3" width="3.57421875" style="0" bestFit="1" customWidth="1"/>
    <col min="4" max="4" width="2.421875" style="0" bestFit="1" customWidth="1"/>
    <col min="5" max="5" width="68.421875" style="0" customWidth="1"/>
    <col min="6" max="6" width="16.8515625" style="0" customWidth="1"/>
    <col min="7" max="8" width="12.7109375" style="0" bestFit="1" customWidth="1"/>
    <col min="9" max="9" width="25.421875" style="0" customWidth="1"/>
    <col min="10" max="10" width="35.7109375" style="0" customWidth="1"/>
    <col min="11" max="11" width="13.8515625" style="0" customWidth="1"/>
  </cols>
  <sheetData>
    <row r="1" spans="1:11" ht="15.75">
      <c r="A1" s="212" t="s">
        <v>115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30" customHeight="1">
      <c r="A2" s="213" t="s">
        <v>9</v>
      </c>
      <c r="B2" s="213"/>
      <c r="C2" s="213"/>
      <c r="D2" s="213"/>
      <c r="E2" s="208" t="s">
        <v>116</v>
      </c>
      <c r="F2" s="165" t="s">
        <v>117</v>
      </c>
      <c r="G2" s="208" t="s">
        <v>118</v>
      </c>
      <c r="H2" s="208" t="s">
        <v>58</v>
      </c>
      <c r="I2" s="208" t="s">
        <v>6</v>
      </c>
      <c r="J2" s="208" t="s">
        <v>46</v>
      </c>
      <c r="K2" s="208" t="s">
        <v>47</v>
      </c>
    </row>
    <row r="3" spans="1:11" ht="15">
      <c r="A3" s="62" t="s">
        <v>14</v>
      </c>
      <c r="B3" s="62" t="s">
        <v>10</v>
      </c>
      <c r="C3" s="62" t="s">
        <v>11</v>
      </c>
      <c r="D3" s="62" t="s">
        <v>12</v>
      </c>
      <c r="E3" s="208"/>
      <c r="F3" s="165"/>
      <c r="G3" s="208"/>
      <c r="H3" s="208"/>
      <c r="I3" s="208"/>
      <c r="J3" s="208"/>
      <c r="K3" s="208"/>
    </row>
    <row r="4" spans="1:11" ht="15">
      <c r="A4" s="140" t="s">
        <v>68</v>
      </c>
      <c r="B4" s="63"/>
      <c r="C4" s="63"/>
      <c r="D4" s="63"/>
      <c r="E4" s="211" t="s">
        <v>119</v>
      </c>
      <c r="F4" s="211"/>
      <c r="G4" s="211"/>
      <c r="H4" s="211"/>
      <c r="I4" s="211"/>
      <c r="J4" s="211"/>
      <c r="K4" s="211"/>
    </row>
    <row r="5" spans="1:11" ht="21">
      <c r="A5" s="141" t="s">
        <v>68</v>
      </c>
      <c r="B5" s="64">
        <v>1</v>
      </c>
      <c r="C5" s="65"/>
      <c r="D5" s="65"/>
      <c r="E5" s="66" t="s">
        <v>120</v>
      </c>
      <c r="F5" s="67" t="s">
        <v>121</v>
      </c>
      <c r="G5" s="68"/>
      <c r="H5" s="68"/>
      <c r="I5" s="68"/>
      <c r="J5" s="67"/>
      <c r="K5" s="67"/>
    </row>
    <row r="6" spans="1:11" ht="15">
      <c r="A6" s="142" t="s">
        <v>68</v>
      </c>
      <c r="B6" s="69">
        <v>1</v>
      </c>
      <c r="C6" s="69">
        <v>1</v>
      </c>
      <c r="D6" s="70"/>
      <c r="E6" s="71" t="s">
        <v>122</v>
      </c>
      <c r="F6" s="72" t="s">
        <v>70</v>
      </c>
      <c r="G6" s="72"/>
      <c r="H6" s="72"/>
      <c r="I6" s="72"/>
      <c r="J6" s="72"/>
      <c r="K6" s="72"/>
    </row>
    <row r="7" spans="1:11" ht="24">
      <c r="A7" s="143" t="s">
        <v>68</v>
      </c>
      <c r="B7" s="73">
        <v>1</v>
      </c>
      <c r="C7" s="73">
        <v>1</v>
      </c>
      <c r="D7" s="73">
        <v>1</v>
      </c>
      <c r="E7" s="74" t="s">
        <v>74</v>
      </c>
      <c r="F7" s="75" t="s">
        <v>70</v>
      </c>
      <c r="G7" s="90">
        <v>42917</v>
      </c>
      <c r="H7" s="90">
        <v>42917</v>
      </c>
      <c r="I7" s="76" t="s">
        <v>190</v>
      </c>
      <c r="J7" s="76"/>
      <c r="K7" s="73" t="s">
        <v>114</v>
      </c>
    </row>
    <row r="8" spans="1:11" ht="0" customHeight="1" hidden="1">
      <c r="A8" s="215" t="s">
        <v>68</v>
      </c>
      <c r="B8" s="209">
        <v>1</v>
      </c>
      <c r="C8" s="209">
        <v>1</v>
      </c>
      <c r="D8" s="209">
        <v>2</v>
      </c>
      <c r="E8" s="210" t="s">
        <v>168</v>
      </c>
      <c r="F8" s="217" t="s">
        <v>70</v>
      </c>
      <c r="G8" s="221">
        <v>42705</v>
      </c>
      <c r="H8" s="209"/>
      <c r="I8" s="220"/>
      <c r="J8" s="76"/>
      <c r="K8" s="209" t="s">
        <v>114</v>
      </c>
    </row>
    <row r="9" spans="1:11" ht="15" hidden="1">
      <c r="A9" s="215"/>
      <c r="B9" s="209"/>
      <c r="C9" s="209"/>
      <c r="D9" s="209"/>
      <c r="E9" s="210"/>
      <c r="F9" s="217"/>
      <c r="G9" s="209"/>
      <c r="H9" s="209"/>
      <c r="I9" s="220"/>
      <c r="J9" s="76"/>
      <c r="K9" s="209"/>
    </row>
    <row r="10" spans="1:11" ht="24" hidden="1">
      <c r="A10" s="138">
        <v>6</v>
      </c>
      <c r="B10" s="73">
        <v>1</v>
      </c>
      <c r="C10" s="73">
        <v>1</v>
      </c>
      <c r="D10" s="73">
        <v>3</v>
      </c>
      <c r="E10" s="74" t="s">
        <v>124</v>
      </c>
      <c r="F10" s="75" t="s">
        <v>70</v>
      </c>
      <c r="G10" s="73" t="s">
        <v>114</v>
      </c>
      <c r="H10" s="73" t="s">
        <v>114</v>
      </c>
      <c r="I10" s="76" t="s">
        <v>114</v>
      </c>
      <c r="J10" s="76"/>
      <c r="K10" s="73" t="s">
        <v>114</v>
      </c>
    </row>
    <row r="11" spans="1:11" ht="22.5" customHeight="1">
      <c r="A11" s="142" t="s">
        <v>68</v>
      </c>
      <c r="B11" s="69">
        <v>1</v>
      </c>
      <c r="C11" s="69">
        <v>2</v>
      </c>
      <c r="D11" s="70"/>
      <c r="E11" s="71" t="s">
        <v>125</v>
      </c>
      <c r="F11" s="72" t="s">
        <v>126</v>
      </c>
      <c r="G11" s="72"/>
      <c r="H11" s="72"/>
      <c r="I11" s="77"/>
      <c r="J11" s="77"/>
      <c r="K11" s="72"/>
    </row>
    <row r="12" spans="1:11" ht="22.5" hidden="1">
      <c r="A12" s="138">
        <v>6</v>
      </c>
      <c r="B12" s="73">
        <v>1</v>
      </c>
      <c r="C12" s="73">
        <v>2</v>
      </c>
      <c r="D12" s="73">
        <v>1</v>
      </c>
      <c r="E12" s="79" t="s">
        <v>127</v>
      </c>
      <c r="F12" s="75" t="s">
        <v>126</v>
      </c>
      <c r="G12" s="78"/>
      <c r="H12" s="78"/>
      <c r="I12" s="76"/>
      <c r="J12" s="76"/>
      <c r="K12" s="76"/>
    </row>
    <row r="13" spans="1:11" ht="33.75">
      <c r="A13" s="143" t="s">
        <v>68</v>
      </c>
      <c r="B13" s="73">
        <v>1</v>
      </c>
      <c r="C13" s="73">
        <v>2</v>
      </c>
      <c r="D13" s="73">
        <v>2</v>
      </c>
      <c r="E13" s="79" t="s">
        <v>82</v>
      </c>
      <c r="F13" s="75" t="s">
        <v>70</v>
      </c>
      <c r="G13" s="78">
        <v>42736</v>
      </c>
      <c r="H13" s="78">
        <v>43070</v>
      </c>
      <c r="I13" s="76" t="s">
        <v>128</v>
      </c>
      <c r="J13" s="76" t="s">
        <v>169</v>
      </c>
      <c r="K13" s="73" t="s">
        <v>114</v>
      </c>
    </row>
    <row r="14" spans="1:11" ht="23.25" customHeight="1">
      <c r="A14" s="143" t="s">
        <v>68</v>
      </c>
      <c r="B14" s="73">
        <v>1</v>
      </c>
      <c r="C14" s="73">
        <v>2</v>
      </c>
      <c r="D14" s="73">
        <v>3</v>
      </c>
      <c r="E14" s="79" t="s">
        <v>83</v>
      </c>
      <c r="F14" s="75" t="s">
        <v>70</v>
      </c>
      <c r="G14" s="73" t="s">
        <v>123</v>
      </c>
      <c r="H14" s="73" t="s">
        <v>123</v>
      </c>
      <c r="I14" s="76" t="s">
        <v>129</v>
      </c>
      <c r="J14" s="76" t="s">
        <v>129</v>
      </c>
      <c r="K14" s="73" t="s">
        <v>114</v>
      </c>
    </row>
    <row r="15" spans="1:11" ht="22.5" hidden="1">
      <c r="A15" s="138">
        <v>6</v>
      </c>
      <c r="B15" s="73">
        <v>1</v>
      </c>
      <c r="C15" s="73">
        <v>2</v>
      </c>
      <c r="D15" s="73">
        <v>4</v>
      </c>
      <c r="E15" s="79" t="s">
        <v>84</v>
      </c>
      <c r="F15" s="75" t="s">
        <v>70</v>
      </c>
      <c r="G15" s="73"/>
      <c r="H15" s="73"/>
      <c r="I15" s="76"/>
      <c r="J15" s="76"/>
      <c r="K15" s="73"/>
    </row>
    <row r="16" spans="1:11" ht="23.25" customHeight="1">
      <c r="A16" s="214" t="s">
        <v>68</v>
      </c>
      <c r="B16" s="209">
        <v>1</v>
      </c>
      <c r="C16" s="209">
        <v>2</v>
      </c>
      <c r="D16" s="209">
        <v>5</v>
      </c>
      <c r="E16" s="216" t="s">
        <v>85</v>
      </c>
      <c r="F16" s="217" t="s">
        <v>70</v>
      </c>
      <c r="G16" s="217" t="s">
        <v>130</v>
      </c>
      <c r="H16" s="218" t="s">
        <v>130</v>
      </c>
      <c r="I16" s="220" t="s">
        <v>131</v>
      </c>
      <c r="J16" s="220" t="s">
        <v>132</v>
      </c>
      <c r="K16" s="209" t="s">
        <v>114</v>
      </c>
    </row>
    <row r="17" spans="1:11" ht="25.5" customHeight="1">
      <c r="A17" s="215"/>
      <c r="B17" s="209"/>
      <c r="C17" s="209"/>
      <c r="D17" s="209"/>
      <c r="E17" s="216"/>
      <c r="F17" s="217"/>
      <c r="G17" s="217"/>
      <c r="H17" s="219"/>
      <c r="I17" s="220"/>
      <c r="J17" s="220"/>
      <c r="K17" s="209"/>
    </row>
    <row r="18" spans="1:11" ht="14.25" customHeight="1">
      <c r="A18" s="214" t="s">
        <v>68</v>
      </c>
      <c r="B18" s="209">
        <v>1</v>
      </c>
      <c r="C18" s="209">
        <v>2</v>
      </c>
      <c r="D18" s="209">
        <v>6</v>
      </c>
      <c r="E18" s="216" t="s">
        <v>86</v>
      </c>
      <c r="F18" s="217" t="s">
        <v>70</v>
      </c>
      <c r="G18" s="78">
        <v>42736</v>
      </c>
      <c r="H18" s="78">
        <v>43070</v>
      </c>
      <c r="I18" s="220" t="s">
        <v>183</v>
      </c>
      <c r="J18" s="220"/>
      <c r="K18" s="222"/>
    </row>
    <row r="19" spans="1:11" ht="18" customHeight="1">
      <c r="A19" s="215"/>
      <c r="B19" s="209"/>
      <c r="C19" s="209"/>
      <c r="D19" s="209"/>
      <c r="E19" s="216"/>
      <c r="F19" s="217"/>
      <c r="G19" s="78">
        <v>42736</v>
      </c>
      <c r="H19" s="78">
        <v>43070</v>
      </c>
      <c r="I19" s="220"/>
      <c r="J19" s="220"/>
      <c r="K19" s="223"/>
    </row>
    <row r="20" spans="1:11" ht="22.5">
      <c r="A20" s="142" t="s">
        <v>68</v>
      </c>
      <c r="B20" s="69">
        <v>1</v>
      </c>
      <c r="C20" s="69">
        <v>4</v>
      </c>
      <c r="D20" s="69"/>
      <c r="E20" s="80" t="s">
        <v>133</v>
      </c>
      <c r="F20" s="72" t="s">
        <v>70</v>
      </c>
      <c r="G20" s="72"/>
      <c r="H20" s="72"/>
      <c r="I20" s="77"/>
      <c r="J20" s="77"/>
      <c r="K20" s="72"/>
    </row>
    <row r="21" spans="1:11" ht="33.75">
      <c r="A21" s="143" t="s">
        <v>68</v>
      </c>
      <c r="B21" s="73">
        <v>1</v>
      </c>
      <c r="C21" s="73">
        <v>4</v>
      </c>
      <c r="D21" s="73">
        <v>1</v>
      </c>
      <c r="E21" s="79" t="s">
        <v>92</v>
      </c>
      <c r="F21" s="75" t="s">
        <v>70</v>
      </c>
      <c r="G21" s="73" t="s">
        <v>123</v>
      </c>
      <c r="H21" s="73" t="s">
        <v>123</v>
      </c>
      <c r="I21" s="76" t="s">
        <v>134</v>
      </c>
      <c r="J21" s="62" t="s">
        <v>184</v>
      </c>
      <c r="K21" s="73" t="s">
        <v>114</v>
      </c>
    </row>
    <row r="22" spans="1:11" ht="22.5">
      <c r="A22" s="143" t="s">
        <v>68</v>
      </c>
      <c r="B22" s="73">
        <v>1</v>
      </c>
      <c r="C22" s="73">
        <v>4</v>
      </c>
      <c r="D22" s="73">
        <v>2</v>
      </c>
      <c r="E22" s="79" t="s">
        <v>93</v>
      </c>
      <c r="F22" s="75" t="s">
        <v>70</v>
      </c>
      <c r="G22" s="73" t="s">
        <v>114</v>
      </c>
      <c r="H22" s="73" t="s">
        <v>114</v>
      </c>
      <c r="I22" s="76" t="s">
        <v>114</v>
      </c>
      <c r="J22" s="76" t="s">
        <v>114</v>
      </c>
      <c r="K22" s="73"/>
    </row>
    <row r="23" spans="1:11" ht="15">
      <c r="A23" s="142" t="s">
        <v>68</v>
      </c>
      <c r="B23" s="69">
        <v>1</v>
      </c>
      <c r="C23" s="69">
        <v>7</v>
      </c>
      <c r="D23" s="69"/>
      <c r="E23" s="80" t="s">
        <v>135</v>
      </c>
      <c r="F23" s="72" t="s">
        <v>70</v>
      </c>
      <c r="G23" s="72"/>
      <c r="H23" s="72"/>
      <c r="I23" s="77"/>
      <c r="J23" s="77"/>
      <c r="K23" s="72"/>
    </row>
    <row r="24" spans="1:11" ht="33.75">
      <c r="A24" s="143" t="s">
        <v>68</v>
      </c>
      <c r="B24" s="73">
        <v>1</v>
      </c>
      <c r="C24" s="73">
        <v>7</v>
      </c>
      <c r="D24" s="73">
        <v>1</v>
      </c>
      <c r="E24" s="79" t="s">
        <v>103</v>
      </c>
      <c r="F24" s="75" t="s">
        <v>70</v>
      </c>
      <c r="G24" s="78">
        <v>42856</v>
      </c>
      <c r="H24" s="78">
        <v>42856</v>
      </c>
      <c r="I24" s="73" t="s">
        <v>185</v>
      </c>
      <c r="J24" s="76" t="s">
        <v>191</v>
      </c>
      <c r="K24" s="73" t="s">
        <v>114</v>
      </c>
    </row>
    <row r="25" spans="1:11" ht="33.75">
      <c r="A25" s="143" t="s">
        <v>68</v>
      </c>
      <c r="B25" s="73">
        <v>1</v>
      </c>
      <c r="C25" s="73">
        <v>7</v>
      </c>
      <c r="D25" s="73">
        <v>2</v>
      </c>
      <c r="E25" s="79" t="s">
        <v>105</v>
      </c>
      <c r="F25" s="75" t="s">
        <v>70</v>
      </c>
      <c r="G25" s="78">
        <v>42856</v>
      </c>
      <c r="H25" s="78">
        <v>42856</v>
      </c>
      <c r="I25" s="73" t="s">
        <v>185</v>
      </c>
      <c r="J25" s="76" t="s">
        <v>192</v>
      </c>
      <c r="K25" s="73" t="s">
        <v>114</v>
      </c>
    </row>
    <row r="26" spans="1:11" ht="33.75">
      <c r="A26" s="143" t="s">
        <v>68</v>
      </c>
      <c r="B26" s="73">
        <v>1</v>
      </c>
      <c r="C26" s="73">
        <v>7</v>
      </c>
      <c r="D26" s="73">
        <v>3</v>
      </c>
      <c r="E26" s="81" t="s">
        <v>106</v>
      </c>
      <c r="F26" s="75" t="s">
        <v>70</v>
      </c>
      <c r="G26" s="73" t="s">
        <v>114</v>
      </c>
      <c r="H26" s="73" t="s">
        <v>114</v>
      </c>
      <c r="I26" s="73" t="s">
        <v>114</v>
      </c>
      <c r="J26" s="76" t="s">
        <v>114</v>
      </c>
      <c r="K26" s="73" t="s">
        <v>114</v>
      </c>
    </row>
    <row r="27" spans="1:11" ht="15">
      <c r="A27" s="142" t="s">
        <v>68</v>
      </c>
      <c r="B27" s="69">
        <v>1</v>
      </c>
      <c r="C27" s="69">
        <v>8</v>
      </c>
      <c r="D27" s="69"/>
      <c r="E27" s="80" t="s">
        <v>108</v>
      </c>
      <c r="F27" s="72" t="s">
        <v>70</v>
      </c>
      <c r="G27" s="72"/>
      <c r="H27" s="72"/>
      <c r="I27" s="72"/>
      <c r="J27" s="77"/>
      <c r="K27" s="72"/>
    </row>
    <row r="28" spans="1:11" ht="48">
      <c r="A28" s="143" t="s">
        <v>68</v>
      </c>
      <c r="B28" s="73">
        <v>1</v>
      </c>
      <c r="C28" s="73">
        <v>8</v>
      </c>
      <c r="D28" s="73">
        <v>1</v>
      </c>
      <c r="E28" s="81" t="s">
        <v>136</v>
      </c>
      <c r="F28" s="75" t="s">
        <v>70</v>
      </c>
      <c r="G28" s="73" t="s">
        <v>123</v>
      </c>
      <c r="H28" s="73" t="s">
        <v>123</v>
      </c>
      <c r="I28" s="76" t="s">
        <v>137</v>
      </c>
      <c r="J28" s="76" t="s">
        <v>137</v>
      </c>
      <c r="K28" s="73" t="s">
        <v>114</v>
      </c>
    </row>
    <row r="29" spans="1:11" ht="24">
      <c r="A29" s="143" t="s">
        <v>68</v>
      </c>
      <c r="B29" s="73">
        <v>1</v>
      </c>
      <c r="C29" s="73">
        <v>8</v>
      </c>
      <c r="D29" s="73">
        <v>2</v>
      </c>
      <c r="E29" s="81" t="s">
        <v>109</v>
      </c>
      <c r="F29" s="75" t="s">
        <v>70</v>
      </c>
      <c r="G29" s="73" t="s">
        <v>123</v>
      </c>
      <c r="H29" s="73" t="s">
        <v>123</v>
      </c>
      <c r="I29" s="76" t="s">
        <v>138</v>
      </c>
      <c r="J29" s="76" t="s">
        <v>138</v>
      </c>
      <c r="K29" s="73" t="s">
        <v>114</v>
      </c>
    </row>
    <row r="30" spans="1:11" ht="43.5" customHeight="1">
      <c r="A30" s="141" t="s">
        <v>68</v>
      </c>
      <c r="B30" s="64">
        <v>2</v>
      </c>
      <c r="C30" s="65"/>
      <c r="D30" s="65"/>
      <c r="E30" s="66" t="s">
        <v>139</v>
      </c>
      <c r="F30" s="67" t="s">
        <v>70</v>
      </c>
      <c r="G30" s="67"/>
      <c r="H30" s="67"/>
      <c r="I30" s="82" t="s">
        <v>193</v>
      </c>
      <c r="J30" s="82"/>
      <c r="K30" s="67"/>
    </row>
    <row r="31" spans="1:11" ht="57" customHeight="1">
      <c r="A31" s="139" t="s">
        <v>68</v>
      </c>
      <c r="B31" s="87">
        <v>2</v>
      </c>
      <c r="C31" s="105">
        <v>2</v>
      </c>
      <c r="D31" s="105">
        <v>1</v>
      </c>
      <c r="E31" s="103" t="s">
        <v>194</v>
      </c>
      <c r="F31" s="113" t="s">
        <v>195</v>
      </c>
      <c r="G31" s="114">
        <v>2017</v>
      </c>
      <c r="H31" s="114" t="s">
        <v>232</v>
      </c>
      <c r="I31" s="113" t="s">
        <v>196</v>
      </c>
      <c r="J31" s="113" t="s">
        <v>252</v>
      </c>
      <c r="K31" s="101"/>
    </row>
    <row r="32" spans="1:11" ht="49.5" customHeight="1">
      <c r="A32" s="139" t="s">
        <v>68</v>
      </c>
      <c r="B32" s="87">
        <v>2</v>
      </c>
      <c r="C32" s="105">
        <v>2</v>
      </c>
      <c r="D32" s="105">
        <v>2</v>
      </c>
      <c r="E32" s="103" t="s">
        <v>197</v>
      </c>
      <c r="F32" s="113" t="s">
        <v>198</v>
      </c>
      <c r="G32" s="114">
        <v>2017</v>
      </c>
      <c r="H32" s="114" t="s">
        <v>123</v>
      </c>
      <c r="I32" s="113" t="s">
        <v>199</v>
      </c>
      <c r="J32" s="113" t="s">
        <v>235</v>
      </c>
      <c r="K32" s="101"/>
    </row>
    <row r="33" spans="1:11" ht="96" customHeight="1">
      <c r="A33" s="139" t="s">
        <v>68</v>
      </c>
      <c r="B33" s="87">
        <v>2</v>
      </c>
      <c r="C33" s="105">
        <v>2</v>
      </c>
      <c r="D33" s="105">
        <v>3</v>
      </c>
      <c r="E33" s="103" t="s">
        <v>200</v>
      </c>
      <c r="F33" s="113" t="s">
        <v>201</v>
      </c>
      <c r="G33" s="114">
        <v>2017</v>
      </c>
      <c r="H33" s="114" t="s">
        <v>234</v>
      </c>
      <c r="I33" s="113" t="s">
        <v>202</v>
      </c>
      <c r="J33" s="102" t="s">
        <v>233</v>
      </c>
      <c r="K33" s="101"/>
    </row>
    <row r="34" spans="1:11" s="108" customFormat="1" ht="98.25" customHeight="1">
      <c r="A34" s="139" t="s">
        <v>68</v>
      </c>
      <c r="B34" s="87">
        <v>2</v>
      </c>
      <c r="C34" s="105">
        <v>2</v>
      </c>
      <c r="D34" s="105">
        <v>4</v>
      </c>
      <c r="E34" s="103" t="s">
        <v>203</v>
      </c>
      <c r="F34" s="115" t="s">
        <v>236</v>
      </c>
      <c r="G34" s="114">
        <v>2017</v>
      </c>
      <c r="H34" s="114">
        <v>2017</v>
      </c>
      <c r="I34" s="113" t="s">
        <v>204</v>
      </c>
      <c r="J34" s="115" t="s">
        <v>243</v>
      </c>
      <c r="K34" s="107"/>
    </row>
    <row r="35" spans="1:11" s="108" customFormat="1" ht="37.5" customHeight="1">
      <c r="A35" s="139" t="s">
        <v>68</v>
      </c>
      <c r="B35" s="87">
        <v>2</v>
      </c>
      <c r="C35" s="105">
        <v>3</v>
      </c>
      <c r="D35" s="105"/>
      <c r="E35" s="103" t="s">
        <v>237</v>
      </c>
      <c r="F35" s="115" t="s">
        <v>205</v>
      </c>
      <c r="G35" s="114">
        <v>2017</v>
      </c>
      <c r="H35" s="114">
        <v>2017</v>
      </c>
      <c r="I35" s="113" t="s">
        <v>206</v>
      </c>
      <c r="J35" s="106" t="s">
        <v>242</v>
      </c>
      <c r="K35" s="107"/>
    </row>
    <row r="36" spans="1:11" s="108" customFormat="1" ht="88.5" customHeight="1">
      <c r="A36" s="139" t="s">
        <v>68</v>
      </c>
      <c r="B36" s="87">
        <v>2</v>
      </c>
      <c r="C36" s="105">
        <v>3</v>
      </c>
      <c r="D36" s="105">
        <v>1</v>
      </c>
      <c r="E36" s="103" t="s">
        <v>207</v>
      </c>
      <c r="F36" s="115" t="s">
        <v>210</v>
      </c>
      <c r="G36" s="114">
        <v>2017</v>
      </c>
      <c r="H36" s="114"/>
      <c r="I36" s="113" t="s">
        <v>208</v>
      </c>
      <c r="J36" s="106" t="s">
        <v>242</v>
      </c>
      <c r="K36" s="107"/>
    </row>
    <row r="37" spans="1:11" s="108" customFormat="1" ht="88.5" customHeight="1">
      <c r="A37" s="139" t="s">
        <v>68</v>
      </c>
      <c r="B37" s="87">
        <v>2</v>
      </c>
      <c r="C37" s="105">
        <v>3</v>
      </c>
      <c r="D37" s="105">
        <v>2</v>
      </c>
      <c r="E37" s="103" t="s">
        <v>209</v>
      </c>
      <c r="F37" s="115" t="s">
        <v>210</v>
      </c>
      <c r="G37" s="114">
        <v>2017</v>
      </c>
      <c r="H37" s="114">
        <v>2017</v>
      </c>
      <c r="I37" s="113" t="s">
        <v>208</v>
      </c>
      <c r="J37" s="106" t="s">
        <v>238</v>
      </c>
      <c r="K37" s="107"/>
    </row>
    <row r="38" spans="1:11" s="108" customFormat="1" ht="103.5" customHeight="1">
      <c r="A38" s="139" t="s">
        <v>68</v>
      </c>
      <c r="B38" s="87">
        <v>2</v>
      </c>
      <c r="C38" s="105">
        <v>4</v>
      </c>
      <c r="D38" s="105"/>
      <c r="E38" s="103" t="s">
        <v>211</v>
      </c>
      <c r="F38" s="115" t="s">
        <v>212</v>
      </c>
      <c r="G38" s="114">
        <v>2017</v>
      </c>
      <c r="H38" s="114">
        <v>2017</v>
      </c>
      <c r="I38" s="113" t="s">
        <v>213</v>
      </c>
      <c r="J38" s="106" t="s">
        <v>253</v>
      </c>
      <c r="K38" s="107"/>
    </row>
    <row r="39" spans="1:11" s="108" customFormat="1" ht="97.5" customHeight="1">
      <c r="A39" s="139" t="s">
        <v>68</v>
      </c>
      <c r="B39" s="87">
        <v>2</v>
      </c>
      <c r="C39" s="105">
        <v>4</v>
      </c>
      <c r="D39" s="105">
        <v>3</v>
      </c>
      <c r="E39" s="103" t="s">
        <v>214</v>
      </c>
      <c r="F39" s="115" t="s">
        <v>212</v>
      </c>
      <c r="G39" s="114">
        <v>2017</v>
      </c>
      <c r="H39" s="114">
        <v>2017</v>
      </c>
      <c r="I39" s="113" t="s">
        <v>215</v>
      </c>
      <c r="J39" s="106" t="s">
        <v>255</v>
      </c>
      <c r="K39" s="107"/>
    </row>
    <row r="40" spans="1:11" s="108" customFormat="1" ht="103.5" customHeight="1">
      <c r="A40" s="139" t="s">
        <v>68</v>
      </c>
      <c r="B40" s="87">
        <v>2</v>
      </c>
      <c r="C40" s="105">
        <v>4</v>
      </c>
      <c r="D40" s="105">
        <v>4</v>
      </c>
      <c r="E40" s="103" t="s">
        <v>216</v>
      </c>
      <c r="F40" s="115" t="s">
        <v>212</v>
      </c>
      <c r="G40" s="114">
        <v>2017</v>
      </c>
      <c r="H40" s="114">
        <v>2017</v>
      </c>
      <c r="I40" s="113" t="s">
        <v>217</v>
      </c>
      <c r="J40" s="106" t="s">
        <v>256</v>
      </c>
      <c r="K40" s="107"/>
    </row>
    <row r="41" spans="1:11" s="108" customFormat="1" ht="63" customHeight="1">
      <c r="A41" s="139" t="s">
        <v>68</v>
      </c>
      <c r="B41" s="87">
        <v>2</v>
      </c>
      <c r="C41" s="105">
        <v>5</v>
      </c>
      <c r="D41" s="105">
        <v>1</v>
      </c>
      <c r="E41" s="103" t="s">
        <v>218</v>
      </c>
      <c r="F41" s="113" t="s">
        <v>195</v>
      </c>
      <c r="G41" s="114">
        <v>2017</v>
      </c>
      <c r="H41" s="114">
        <v>2017</v>
      </c>
      <c r="I41" s="113" t="s">
        <v>219</v>
      </c>
      <c r="J41" s="106" t="s">
        <v>241</v>
      </c>
      <c r="K41" s="107"/>
    </row>
    <row r="42" spans="1:11" s="108" customFormat="1" ht="84" customHeight="1">
      <c r="A42" s="139" t="s">
        <v>68</v>
      </c>
      <c r="B42" s="87">
        <v>2</v>
      </c>
      <c r="C42" s="105">
        <v>6</v>
      </c>
      <c r="D42" s="105"/>
      <c r="E42" s="103" t="s">
        <v>220</v>
      </c>
      <c r="F42" s="113" t="s">
        <v>212</v>
      </c>
      <c r="G42" s="114">
        <v>2017</v>
      </c>
      <c r="H42" s="114">
        <v>2017</v>
      </c>
      <c r="I42" s="113" t="s">
        <v>221</v>
      </c>
      <c r="J42" s="106" t="s">
        <v>257</v>
      </c>
      <c r="K42" s="107"/>
    </row>
    <row r="43" spans="1:11" s="108" customFormat="1" ht="84" customHeight="1">
      <c r="A43" s="139" t="s">
        <v>68</v>
      </c>
      <c r="B43" s="87">
        <v>2</v>
      </c>
      <c r="C43" s="105">
        <v>6</v>
      </c>
      <c r="D43" s="105">
        <v>1</v>
      </c>
      <c r="E43" s="103" t="s">
        <v>222</v>
      </c>
      <c r="F43" s="113" t="s">
        <v>212</v>
      </c>
      <c r="G43" s="114">
        <v>2017</v>
      </c>
      <c r="H43" s="114">
        <v>2017</v>
      </c>
      <c r="I43" s="113" t="s">
        <v>223</v>
      </c>
      <c r="J43" s="106"/>
      <c r="K43" s="107"/>
    </row>
    <row r="44" spans="1:11" s="108" customFormat="1" ht="84" customHeight="1">
      <c r="A44" s="139" t="s">
        <v>68</v>
      </c>
      <c r="B44" s="87">
        <v>2</v>
      </c>
      <c r="C44" s="105">
        <v>6</v>
      </c>
      <c r="D44" s="105">
        <v>3</v>
      </c>
      <c r="E44" s="103" t="s">
        <v>224</v>
      </c>
      <c r="F44" s="113" t="s">
        <v>212</v>
      </c>
      <c r="G44" s="114">
        <v>2017</v>
      </c>
      <c r="H44" s="116">
        <v>2017</v>
      </c>
      <c r="I44" s="113" t="s">
        <v>225</v>
      </c>
      <c r="J44" s="106" t="s">
        <v>258</v>
      </c>
      <c r="K44" s="107"/>
    </row>
    <row r="45" spans="1:11" s="108" customFormat="1" ht="74.25" customHeight="1">
      <c r="A45" s="139" t="s">
        <v>68</v>
      </c>
      <c r="B45" s="87">
        <v>2</v>
      </c>
      <c r="C45" s="105">
        <v>7</v>
      </c>
      <c r="D45" s="105">
        <v>1</v>
      </c>
      <c r="E45" s="103" t="s">
        <v>226</v>
      </c>
      <c r="F45" s="113" t="s">
        <v>227</v>
      </c>
      <c r="G45" s="114">
        <v>2017</v>
      </c>
      <c r="H45" s="114" t="s">
        <v>239</v>
      </c>
      <c r="I45" s="113" t="s">
        <v>228</v>
      </c>
      <c r="J45" s="106" t="s">
        <v>240</v>
      </c>
      <c r="K45" s="107"/>
    </row>
    <row r="46" spans="1:11" s="108" customFormat="1" ht="67.5" customHeight="1">
      <c r="A46" s="139" t="s">
        <v>68</v>
      </c>
      <c r="B46" s="87">
        <v>2</v>
      </c>
      <c r="C46" s="105">
        <v>8</v>
      </c>
      <c r="D46" s="105"/>
      <c r="E46" s="103" t="s">
        <v>140</v>
      </c>
      <c r="F46" s="113" t="s">
        <v>229</v>
      </c>
      <c r="G46" s="114">
        <v>2017</v>
      </c>
      <c r="H46" s="116"/>
      <c r="I46" s="113" t="s">
        <v>230</v>
      </c>
      <c r="J46" s="106" t="s">
        <v>253</v>
      </c>
      <c r="K46" s="107"/>
    </row>
    <row r="47" spans="1:11" s="108" customFormat="1" ht="54" customHeight="1">
      <c r="A47" s="139" t="s">
        <v>68</v>
      </c>
      <c r="B47" s="87">
        <v>2</v>
      </c>
      <c r="C47" s="105">
        <v>9</v>
      </c>
      <c r="D47" s="105"/>
      <c r="E47" s="103" t="s">
        <v>231</v>
      </c>
      <c r="F47" s="113" t="s">
        <v>195</v>
      </c>
      <c r="G47" s="114">
        <v>2017</v>
      </c>
      <c r="H47" s="114">
        <v>2017</v>
      </c>
      <c r="I47" s="104"/>
      <c r="J47" s="106" t="s">
        <v>254</v>
      </c>
      <c r="K47" s="107"/>
    </row>
    <row r="48" ht="91.5" customHeight="1"/>
    <row r="49" ht="14.25" customHeight="1"/>
    <row r="50" ht="21.75" customHeight="1"/>
  </sheetData>
  <sheetProtection/>
  <mergeCells count="40">
    <mergeCell ref="J18:J19"/>
    <mergeCell ref="K18:K19"/>
    <mergeCell ref="I16:I17"/>
    <mergeCell ref="J16:J17"/>
    <mergeCell ref="K16:K17"/>
    <mergeCell ref="A18:A19"/>
    <mergeCell ref="B18:B19"/>
    <mergeCell ref="C18:C19"/>
    <mergeCell ref="D18:D19"/>
    <mergeCell ref="E18:E19"/>
    <mergeCell ref="G16:G17"/>
    <mergeCell ref="H16:H17"/>
    <mergeCell ref="A8:A9"/>
    <mergeCell ref="F18:F19"/>
    <mergeCell ref="I18:I19"/>
    <mergeCell ref="I8:I9"/>
    <mergeCell ref="F8:F9"/>
    <mergeCell ref="G8:G9"/>
    <mergeCell ref="H8:H9"/>
    <mergeCell ref="A16:A17"/>
    <mergeCell ref="B16:B17"/>
    <mergeCell ref="C16:C17"/>
    <mergeCell ref="D16:D17"/>
    <mergeCell ref="E16:E17"/>
    <mergeCell ref="F16:F17"/>
    <mergeCell ref="A1:K1"/>
    <mergeCell ref="A2:D2"/>
    <mergeCell ref="E2:E3"/>
    <mergeCell ref="F2:F3"/>
    <mergeCell ref="G2:G3"/>
    <mergeCell ref="K8:K9"/>
    <mergeCell ref="H2:H3"/>
    <mergeCell ref="I2:I3"/>
    <mergeCell ref="J2:J3"/>
    <mergeCell ref="K2:K3"/>
    <mergeCell ref="B8:B9"/>
    <mergeCell ref="C8:C9"/>
    <mergeCell ref="D8:D9"/>
    <mergeCell ref="E8:E9"/>
    <mergeCell ref="E4:K4"/>
  </mergeCells>
  <hyperlinks>
    <hyperlink ref="A1" r:id="rId1" display="consultantplus://offline/ref=81C534AC1618B38338B7138DDEB14344F59B417381706259B468524054C32ECBB30FCA5546109B5D4A4FB16DK7O"/>
  </hyperlink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7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view="pageBreakPreview" zoomScaleSheetLayoutView="100" zoomScalePageLayoutView="0" workbookViewId="0" topLeftCell="A5">
      <selection activeCell="A16" sqref="A16"/>
    </sheetView>
  </sheetViews>
  <sheetFormatPr defaultColWidth="9.140625" defaultRowHeight="15"/>
  <cols>
    <col min="1" max="1" width="4.00390625" style="0" bestFit="1" customWidth="1"/>
    <col min="2" max="2" width="8.7109375" style="0" bestFit="1" customWidth="1"/>
    <col min="3" max="3" width="5.140625" style="0" bestFit="1" customWidth="1"/>
    <col min="4" max="4" width="33.28125" style="0" customWidth="1"/>
    <col min="5" max="5" width="27.140625" style="0" customWidth="1"/>
  </cols>
  <sheetData>
    <row r="1" spans="1:11" ht="38.25" customHeight="1">
      <c r="A1" s="224" t="s">
        <v>141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ht="15.75">
      <c r="A2" s="83"/>
    </row>
    <row r="3" spans="1:11" ht="56.25" customHeight="1">
      <c r="A3" s="225" t="s">
        <v>9</v>
      </c>
      <c r="B3" s="225"/>
      <c r="C3" s="225" t="s">
        <v>24</v>
      </c>
      <c r="D3" s="225" t="s">
        <v>0</v>
      </c>
      <c r="E3" s="225" t="s">
        <v>1</v>
      </c>
      <c r="F3" s="225" t="s">
        <v>2</v>
      </c>
      <c r="G3" s="225" t="s">
        <v>54</v>
      </c>
      <c r="H3" s="225" t="s">
        <v>53</v>
      </c>
      <c r="I3" s="225" t="s">
        <v>142</v>
      </c>
      <c r="J3" s="225" t="s">
        <v>4</v>
      </c>
      <c r="K3" s="225" t="s">
        <v>5</v>
      </c>
    </row>
    <row r="4" spans="1:11" ht="15">
      <c r="A4" s="84" t="s">
        <v>14</v>
      </c>
      <c r="B4" s="84" t="s">
        <v>10</v>
      </c>
      <c r="C4" s="225"/>
      <c r="D4" s="225"/>
      <c r="E4" s="225"/>
      <c r="F4" s="225"/>
      <c r="G4" s="225"/>
      <c r="H4" s="225"/>
      <c r="I4" s="225"/>
      <c r="J4" s="225"/>
      <c r="K4" s="225"/>
    </row>
    <row r="5" spans="1:11" ht="15">
      <c r="A5" s="143" t="s">
        <v>68</v>
      </c>
      <c r="B5" s="84">
        <v>1</v>
      </c>
      <c r="C5" s="85"/>
      <c r="D5" s="229" t="s">
        <v>120</v>
      </c>
      <c r="E5" s="229"/>
      <c r="F5" s="229"/>
      <c r="G5" s="229"/>
      <c r="H5" s="229"/>
      <c r="I5" s="229"/>
      <c r="J5" s="229"/>
      <c r="K5" s="229"/>
    </row>
    <row r="6" spans="1:11" ht="48">
      <c r="A6" s="214" t="s">
        <v>68</v>
      </c>
      <c r="B6" s="226" t="s">
        <v>176</v>
      </c>
      <c r="C6" s="227">
        <v>933</v>
      </c>
      <c r="D6" s="228" t="s">
        <v>173</v>
      </c>
      <c r="E6" s="33" t="s">
        <v>143</v>
      </c>
      <c r="F6" s="86" t="s">
        <v>3</v>
      </c>
      <c r="G6" s="87">
        <v>1220.9</v>
      </c>
      <c r="H6" s="87">
        <f>'ф 1'!N54</f>
        <v>610</v>
      </c>
      <c r="I6" s="87">
        <f>'ф 1'!O54</f>
        <v>489.4</v>
      </c>
      <c r="J6" s="88">
        <f>I6/G6</f>
        <v>0.40085183061675805</v>
      </c>
      <c r="K6" s="88">
        <f>I6/H6</f>
        <v>0.8022950819672131</v>
      </c>
    </row>
    <row r="7" spans="1:11" ht="24">
      <c r="A7" s="214"/>
      <c r="B7" s="226"/>
      <c r="C7" s="227"/>
      <c r="D7" s="228"/>
      <c r="E7" s="33" t="s">
        <v>144</v>
      </c>
      <c r="F7" s="84" t="s">
        <v>188</v>
      </c>
      <c r="G7" s="87">
        <v>15828</v>
      </c>
      <c r="H7" s="87">
        <v>7914</v>
      </c>
      <c r="I7" s="87">
        <v>7976</v>
      </c>
      <c r="J7" s="88">
        <f>I7/G7</f>
        <v>0.5039171089208997</v>
      </c>
      <c r="K7" s="88">
        <f>I7/H7</f>
        <v>1.0078342178417994</v>
      </c>
    </row>
    <row r="8" spans="1:11" ht="24">
      <c r="A8" s="214"/>
      <c r="B8" s="226"/>
      <c r="C8" s="227"/>
      <c r="D8" s="228"/>
      <c r="E8" s="33" t="s">
        <v>146</v>
      </c>
      <c r="F8" s="84" t="s">
        <v>188</v>
      </c>
      <c r="G8" s="87">
        <v>975</v>
      </c>
      <c r="H8" s="87">
        <v>488</v>
      </c>
      <c r="I8" s="87">
        <v>420</v>
      </c>
      <c r="J8" s="88">
        <f aca="true" t="shared" si="0" ref="J8:J15">I8/G8</f>
        <v>0.4307692307692308</v>
      </c>
      <c r="K8" s="88">
        <f aca="true" t="shared" si="1" ref="K8:K15">I8/H8</f>
        <v>0.860655737704918</v>
      </c>
    </row>
    <row r="9" spans="1:11" ht="48">
      <c r="A9" s="214" t="s">
        <v>68</v>
      </c>
      <c r="B9" s="226" t="s">
        <v>176</v>
      </c>
      <c r="C9" s="227">
        <v>933</v>
      </c>
      <c r="D9" s="228" t="s">
        <v>174</v>
      </c>
      <c r="E9" s="33" t="s">
        <v>143</v>
      </c>
      <c r="F9" s="86" t="s">
        <v>3</v>
      </c>
      <c r="G9" s="87">
        <v>75.3</v>
      </c>
      <c r="H9" s="87">
        <f>'ф 1'!N55</f>
        <v>38</v>
      </c>
      <c r="I9" s="87">
        <f>'ф 1'!O55</f>
        <v>35</v>
      </c>
      <c r="J9" s="88">
        <f>I9/G9</f>
        <v>0.46480743691899074</v>
      </c>
      <c r="K9" s="88">
        <f>I9/H9</f>
        <v>0.9210526315789473</v>
      </c>
    </row>
    <row r="10" spans="1:11" ht="24">
      <c r="A10" s="214"/>
      <c r="B10" s="226"/>
      <c r="C10" s="227"/>
      <c r="D10" s="228"/>
      <c r="E10" s="33" t="s">
        <v>145</v>
      </c>
      <c r="F10" s="84" t="s">
        <v>188</v>
      </c>
      <c r="G10" s="87">
        <v>1400</v>
      </c>
      <c r="H10" s="87">
        <v>700</v>
      </c>
      <c r="I10" s="87">
        <v>728</v>
      </c>
      <c r="J10" s="88">
        <f>I10/G10</f>
        <v>0.52</v>
      </c>
      <c r="K10" s="88">
        <f>I10/H10</f>
        <v>1.04</v>
      </c>
    </row>
    <row r="11" spans="1:11" ht="48">
      <c r="A11" s="214" t="s">
        <v>68</v>
      </c>
      <c r="B11" s="226" t="s">
        <v>176</v>
      </c>
      <c r="C11" s="227">
        <v>933</v>
      </c>
      <c r="D11" s="228" t="s">
        <v>274</v>
      </c>
      <c r="E11" s="33" t="s">
        <v>66</v>
      </c>
      <c r="F11" s="86" t="s">
        <v>3</v>
      </c>
      <c r="G11" s="87">
        <v>3230</v>
      </c>
      <c r="H11" s="87">
        <v>1615</v>
      </c>
      <c r="I11" s="87">
        <f>'ф 1'!O56</f>
        <v>1317</v>
      </c>
      <c r="J11" s="88">
        <f t="shared" si="0"/>
        <v>0.40773993808049536</v>
      </c>
      <c r="K11" s="88">
        <f t="shared" si="1"/>
        <v>0.8154798761609907</v>
      </c>
    </row>
    <row r="12" spans="1:11" ht="15">
      <c r="A12" s="214"/>
      <c r="B12" s="226"/>
      <c r="C12" s="227"/>
      <c r="D12" s="228"/>
      <c r="E12" s="33" t="s">
        <v>147</v>
      </c>
      <c r="F12" s="86" t="s">
        <v>148</v>
      </c>
      <c r="G12" s="86">
        <v>92000</v>
      </c>
      <c r="H12" s="86">
        <v>46000</v>
      </c>
      <c r="I12" s="86">
        <v>44468</v>
      </c>
      <c r="J12" s="88">
        <f t="shared" si="0"/>
        <v>0.48334782608695653</v>
      </c>
      <c r="K12" s="88">
        <f t="shared" si="1"/>
        <v>0.9666956521739131</v>
      </c>
    </row>
    <row r="13" spans="1:11" ht="48">
      <c r="A13" s="214"/>
      <c r="B13" s="226"/>
      <c r="C13" s="227"/>
      <c r="D13" s="228"/>
      <c r="E13" s="33" t="s">
        <v>149</v>
      </c>
      <c r="F13" s="86" t="s">
        <v>148</v>
      </c>
      <c r="G13" s="86">
        <v>52</v>
      </c>
      <c r="H13" s="86">
        <v>37</v>
      </c>
      <c r="I13" s="86">
        <v>38</v>
      </c>
      <c r="J13" s="88">
        <f t="shared" si="0"/>
        <v>0.7307692307692307</v>
      </c>
      <c r="K13" s="88">
        <f t="shared" si="1"/>
        <v>1.027027027027027</v>
      </c>
    </row>
    <row r="14" spans="1:11" ht="36">
      <c r="A14" s="214"/>
      <c r="B14" s="226"/>
      <c r="C14" s="227"/>
      <c r="D14" s="228"/>
      <c r="E14" s="33" t="s">
        <v>150</v>
      </c>
      <c r="F14" s="86" t="s">
        <v>148</v>
      </c>
      <c r="G14" s="86">
        <v>52</v>
      </c>
      <c r="H14" s="86">
        <v>26</v>
      </c>
      <c r="I14" s="86">
        <v>25</v>
      </c>
      <c r="J14" s="88">
        <f>I14/G14</f>
        <v>0.4807692307692308</v>
      </c>
      <c r="K14" s="88">
        <f>I14/H14</f>
        <v>0.9615384615384616</v>
      </c>
    </row>
    <row r="15" spans="1:11" ht="15">
      <c r="A15" s="214"/>
      <c r="B15" s="226"/>
      <c r="C15" s="227"/>
      <c r="D15" s="228"/>
      <c r="E15" s="33" t="s">
        <v>177</v>
      </c>
      <c r="F15" s="86" t="s">
        <v>148</v>
      </c>
      <c r="G15" s="86">
        <v>90</v>
      </c>
      <c r="H15" s="86">
        <v>51</v>
      </c>
      <c r="I15" s="86">
        <v>53</v>
      </c>
      <c r="J15" s="88">
        <f t="shared" si="0"/>
        <v>0.5888888888888889</v>
      </c>
      <c r="K15" s="88">
        <f t="shared" si="1"/>
        <v>1.0392156862745099</v>
      </c>
    </row>
  </sheetData>
  <sheetProtection/>
  <mergeCells count="24">
    <mergeCell ref="J3:J4"/>
    <mergeCell ref="D5:K5"/>
    <mergeCell ref="A6:A8"/>
    <mergeCell ref="B6:B8"/>
    <mergeCell ref="C6:C8"/>
    <mergeCell ref="D6:D8"/>
    <mergeCell ref="A11:A15"/>
    <mergeCell ref="B11:B15"/>
    <mergeCell ref="C11:C15"/>
    <mergeCell ref="D11:D15"/>
    <mergeCell ref="A9:A10"/>
    <mergeCell ref="B9:B10"/>
    <mergeCell ref="C9:C10"/>
    <mergeCell ref="D9:D10"/>
    <mergeCell ref="A1:K1"/>
    <mergeCell ref="A3:B3"/>
    <mergeCell ref="C3:C4"/>
    <mergeCell ref="D3:D4"/>
    <mergeCell ref="E3:E4"/>
    <mergeCell ref="F3:F4"/>
    <mergeCell ref="K3:K4"/>
    <mergeCell ref="G3:G4"/>
    <mergeCell ref="H3:H4"/>
    <mergeCell ref="I3:I4"/>
  </mergeCells>
  <hyperlinks>
    <hyperlink ref="A1" r:id="rId1" display="consultantplus://offline/ref=81C534AC1618B38338B7138DDEB14344F59B417381706259B468524054C32ECBB30FCA5546109B5D4A4FB36DK0O"/>
  </hyperlink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SheetLayoutView="100" zoomScalePageLayoutView="0" workbookViewId="0" topLeftCell="A7">
      <selection activeCell="J19" sqref="J19"/>
    </sheetView>
  </sheetViews>
  <sheetFormatPr defaultColWidth="8.8515625" defaultRowHeight="15"/>
  <cols>
    <col min="1" max="1" width="3.57421875" style="145" bestFit="1" customWidth="1"/>
    <col min="2" max="2" width="3.00390625" style="145" bestFit="1" customWidth="1"/>
    <col min="3" max="3" width="5.140625" style="145" bestFit="1" customWidth="1"/>
    <col min="4" max="4" width="53.28125" style="145" customWidth="1"/>
    <col min="5" max="16384" width="8.8515625" style="145" customWidth="1"/>
  </cols>
  <sheetData>
    <row r="1" spans="1:11" ht="15">
      <c r="A1" s="239" t="s">
        <v>151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ht="15.75">
      <c r="A2" s="83"/>
    </row>
    <row r="3" spans="1:12" ht="24.75" customHeight="1">
      <c r="A3" s="237" t="s">
        <v>152</v>
      </c>
      <c r="B3" s="237"/>
      <c r="C3" s="237" t="s">
        <v>15</v>
      </c>
      <c r="D3" s="237" t="s">
        <v>16</v>
      </c>
      <c r="E3" s="237" t="s">
        <v>17</v>
      </c>
      <c r="F3" s="237" t="s">
        <v>153</v>
      </c>
      <c r="G3" s="237"/>
      <c r="H3" s="237"/>
      <c r="I3" s="237" t="s">
        <v>154</v>
      </c>
      <c r="J3" s="237" t="s">
        <v>59</v>
      </c>
      <c r="K3" s="237" t="s">
        <v>60</v>
      </c>
      <c r="L3" s="146"/>
    </row>
    <row r="4" spans="1:12" ht="26.25" customHeight="1">
      <c r="A4" s="237"/>
      <c r="B4" s="237"/>
      <c r="C4" s="237"/>
      <c r="D4" s="237"/>
      <c r="E4" s="237"/>
      <c r="F4" s="237" t="s">
        <v>155</v>
      </c>
      <c r="G4" s="237" t="s">
        <v>156</v>
      </c>
      <c r="H4" s="237" t="s">
        <v>157</v>
      </c>
      <c r="I4" s="237"/>
      <c r="J4" s="237"/>
      <c r="K4" s="237"/>
      <c r="L4" s="146"/>
    </row>
    <row r="5" spans="1:12" ht="39" customHeight="1">
      <c r="A5" s="22" t="s">
        <v>14</v>
      </c>
      <c r="B5" s="22" t="s">
        <v>10</v>
      </c>
      <c r="C5" s="237"/>
      <c r="D5" s="237"/>
      <c r="E5" s="237"/>
      <c r="F5" s="237"/>
      <c r="G5" s="237"/>
      <c r="H5" s="237"/>
      <c r="I5" s="237"/>
      <c r="J5" s="237"/>
      <c r="K5" s="237"/>
      <c r="L5" s="146"/>
    </row>
    <row r="6" spans="1:12" ht="15">
      <c r="A6" s="140" t="s">
        <v>68</v>
      </c>
      <c r="B6" s="147"/>
      <c r="C6" s="22"/>
      <c r="D6" s="236" t="s">
        <v>158</v>
      </c>
      <c r="E6" s="236"/>
      <c r="F6" s="236"/>
      <c r="G6" s="236"/>
      <c r="H6" s="236"/>
      <c r="I6" s="236"/>
      <c r="J6" s="236"/>
      <c r="K6" s="236"/>
      <c r="L6" s="146"/>
    </row>
    <row r="7" spans="1:12" ht="15">
      <c r="A7" s="240" t="s">
        <v>68</v>
      </c>
      <c r="B7" s="243">
        <v>1</v>
      </c>
      <c r="C7" s="22"/>
      <c r="D7" s="236" t="s">
        <v>120</v>
      </c>
      <c r="E7" s="236"/>
      <c r="F7" s="236"/>
      <c r="G7" s="236"/>
      <c r="H7" s="236"/>
      <c r="I7" s="236"/>
      <c r="J7" s="236"/>
      <c r="K7" s="236"/>
      <c r="L7" s="146"/>
    </row>
    <row r="8" spans="1:12" ht="33.75">
      <c r="A8" s="241"/>
      <c r="B8" s="244"/>
      <c r="C8" s="22">
        <v>1</v>
      </c>
      <c r="D8" s="94" t="s">
        <v>159</v>
      </c>
      <c r="E8" s="22" t="s">
        <v>160</v>
      </c>
      <c r="F8" s="148">
        <v>90</v>
      </c>
      <c r="G8" s="148">
        <v>95</v>
      </c>
      <c r="H8" s="148">
        <v>90</v>
      </c>
      <c r="I8" s="149">
        <f aca="true" t="shared" si="0" ref="I8:I13">H8/G8</f>
        <v>0.9473684210526315</v>
      </c>
      <c r="J8" s="149">
        <f>H8/F8</f>
        <v>1</v>
      </c>
      <c r="K8" s="95"/>
      <c r="L8" s="146"/>
    </row>
    <row r="9" spans="1:12" ht="15">
      <c r="A9" s="241"/>
      <c r="B9" s="244"/>
      <c r="C9" s="22">
        <v>2</v>
      </c>
      <c r="D9" s="94" t="s">
        <v>161</v>
      </c>
      <c r="E9" s="23" t="s">
        <v>162</v>
      </c>
      <c r="F9" s="150">
        <v>1507</v>
      </c>
      <c r="G9" s="150">
        <v>0</v>
      </c>
      <c r="H9" s="148">
        <v>0</v>
      </c>
      <c r="I9" s="149">
        <v>0</v>
      </c>
      <c r="J9" s="149">
        <f>H9/F9</f>
        <v>0</v>
      </c>
      <c r="K9" s="23"/>
      <c r="L9" s="146"/>
    </row>
    <row r="10" spans="1:12" ht="22.5">
      <c r="A10" s="241"/>
      <c r="B10" s="244"/>
      <c r="C10" s="22">
        <v>3</v>
      </c>
      <c r="D10" s="94" t="s">
        <v>161</v>
      </c>
      <c r="E10" s="23" t="s">
        <v>189</v>
      </c>
      <c r="F10" s="150">
        <v>0</v>
      </c>
      <c r="G10" s="150">
        <v>18203</v>
      </c>
      <c r="H10" s="148">
        <v>9124</v>
      </c>
      <c r="I10" s="149">
        <f t="shared" si="0"/>
        <v>0.5012360599901116</v>
      </c>
      <c r="J10" s="149">
        <v>0</v>
      </c>
      <c r="K10" s="23"/>
      <c r="L10" s="146"/>
    </row>
    <row r="11" spans="1:12" ht="15">
      <c r="A11" s="241"/>
      <c r="B11" s="244"/>
      <c r="C11" s="22">
        <v>4</v>
      </c>
      <c r="D11" s="94" t="s">
        <v>163</v>
      </c>
      <c r="E11" s="22" t="s">
        <v>148</v>
      </c>
      <c r="F11" s="150">
        <v>92129</v>
      </c>
      <c r="G11" s="150">
        <v>92000</v>
      </c>
      <c r="H11" s="150">
        <v>44468</v>
      </c>
      <c r="I11" s="149">
        <f t="shared" si="0"/>
        <v>0.48334782608695653</v>
      </c>
      <c r="J11" s="149">
        <f>H11/F11</f>
        <v>0.482671037349803</v>
      </c>
      <c r="K11" s="95"/>
      <c r="L11" s="146"/>
    </row>
    <row r="12" spans="1:12" ht="15">
      <c r="A12" s="241"/>
      <c r="B12" s="244"/>
      <c r="C12" s="22">
        <v>5</v>
      </c>
      <c r="D12" s="94" t="s">
        <v>164</v>
      </c>
      <c r="E12" s="22" t="s">
        <v>160</v>
      </c>
      <c r="F12" s="148">
        <v>88</v>
      </c>
      <c r="G12" s="148">
        <v>95</v>
      </c>
      <c r="H12" s="148">
        <v>88</v>
      </c>
      <c r="I12" s="149">
        <f t="shared" si="0"/>
        <v>0.9263157894736842</v>
      </c>
      <c r="J12" s="149">
        <f>H12/F12</f>
        <v>1</v>
      </c>
      <c r="K12" s="95"/>
      <c r="L12" s="146"/>
    </row>
    <row r="13" spans="1:12" ht="22.5">
      <c r="A13" s="241"/>
      <c r="B13" s="244"/>
      <c r="C13" s="22">
        <v>6</v>
      </c>
      <c r="D13" s="94" t="s">
        <v>178</v>
      </c>
      <c r="E13" s="22" t="s">
        <v>148</v>
      </c>
      <c r="F13" s="148">
        <v>0</v>
      </c>
      <c r="G13" s="148">
        <v>1</v>
      </c>
      <c r="H13" s="148">
        <v>0</v>
      </c>
      <c r="I13" s="149">
        <f t="shared" si="0"/>
        <v>0</v>
      </c>
      <c r="J13" s="149">
        <v>0</v>
      </c>
      <c r="K13" s="95"/>
      <c r="L13" s="146"/>
    </row>
    <row r="14" spans="1:12" ht="45">
      <c r="A14" s="241"/>
      <c r="B14" s="244"/>
      <c r="C14" s="22">
        <v>7</v>
      </c>
      <c r="D14" s="94" t="s">
        <v>165</v>
      </c>
      <c r="E14" s="23" t="s">
        <v>166</v>
      </c>
      <c r="F14" s="151">
        <v>0</v>
      </c>
      <c r="G14" s="151">
        <v>0</v>
      </c>
      <c r="H14" s="151">
        <v>1</v>
      </c>
      <c r="I14" s="149">
        <v>0</v>
      </c>
      <c r="J14" s="149">
        <v>0</v>
      </c>
      <c r="K14" s="95"/>
      <c r="L14" s="146"/>
    </row>
    <row r="15" spans="1:11" ht="23.25">
      <c r="A15" s="242"/>
      <c r="B15" s="245"/>
      <c r="C15" s="152">
        <v>8</v>
      </c>
      <c r="D15" s="103" t="s">
        <v>170</v>
      </c>
      <c r="E15" s="153" t="s">
        <v>171</v>
      </c>
      <c r="F15" s="154">
        <v>0</v>
      </c>
      <c r="G15" s="154">
        <v>3</v>
      </c>
      <c r="H15" s="154">
        <v>13</v>
      </c>
      <c r="I15" s="149">
        <f>H15/G15</f>
        <v>4.333333333333333</v>
      </c>
      <c r="J15" s="149">
        <v>0.33</v>
      </c>
      <c r="K15" s="155"/>
    </row>
    <row r="16" spans="1:11" ht="22.5" customHeight="1">
      <c r="A16" s="230" t="s">
        <v>68</v>
      </c>
      <c r="B16" s="233">
        <v>2</v>
      </c>
      <c r="C16" s="156"/>
      <c r="D16" s="238" t="s">
        <v>244</v>
      </c>
      <c r="E16" s="238"/>
      <c r="F16" s="238"/>
      <c r="G16" s="238"/>
      <c r="H16" s="238"/>
      <c r="I16" s="238"/>
      <c r="J16" s="238"/>
      <c r="K16" s="238"/>
    </row>
    <row r="17" spans="1:11" ht="15">
      <c r="A17" s="231"/>
      <c r="B17" s="234"/>
      <c r="C17" s="157">
        <v>1</v>
      </c>
      <c r="D17" s="103" t="s">
        <v>245</v>
      </c>
      <c r="E17" s="144" t="s">
        <v>246</v>
      </c>
      <c r="F17" s="109">
        <v>1290</v>
      </c>
      <c r="G17" s="109">
        <v>1281</v>
      </c>
      <c r="H17" s="109">
        <v>827</v>
      </c>
      <c r="I17" s="112">
        <v>0.65</v>
      </c>
      <c r="J17" s="112">
        <v>0.64</v>
      </c>
      <c r="K17" s="109"/>
    </row>
    <row r="18" spans="1:11" ht="15">
      <c r="A18" s="231"/>
      <c r="B18" s="234"/>
      <c r="C18" s="144">
        <v>2</v>
      </c>
      <c r="D18" s="109" t="s">
        <v>247</v>
      </c>
      <c r="E18" s="144" t="s">
        <v>246</v>
      </c>
      <c r="F18" s="109">
        <v>50</v>
      </c>
      <c r="G18" s="109">
        <v>56</v>
      </c>
      <c r="H18" s="109">
        <v>12</v>
      </c>
      <c r="I18" s="112">
        <v>0.21</v>
      </c>
      <c r="J18" s="112">
        <v>0.24</v>
      </c>
      <c r="K18" s="247"/>
    </row>
    <row r="19" spans="1:11" ht="23.25">
      <c r="A19" s="231"/>
      <c r="B19" s="234"/>
      <c r="C19" s="144">
        <v>3</v>
      </c>
      <c r="D19" s="111" t="s">
        <v>248</v>
      </c>
      <c r="E19" s="144" t="s">
        <v>251</v>
      </c>
      <c r="F19" s="109">
        <v>60</v>
      </c>
      <c r="G19" s="109">
        <v>60</v>
      </c>
      <c r="H19" s="109">
        <v>50</v>
      </c>
      <c r="I19" s="109">
        <v>1</v>
      </c>
      <c r="J19" s="112">
        <v>0.83</v>
      </c>
      <c r="K19" s="109"/>
    </row>
    <row r="20" spans="1:11" ht="23.25">
      <c r="A20" s="231"/>
      <c r="B20" s="234"/>
      <c r="C20" s="144">
        <v>4</v>
      </c>
      <c r="D20" s="111" t="s">
        <v>249</v>
      </c>
      <c r="E20" s="144" t="s">
        <v>251</v>
      </c>
      <c r="F20" s="109">
        <v>10568</v>
      </c>
      <c r="G20" s="109">
        <v>11315</v>
      </c>
      <c r="H20" s="109">
        <v>8600</v>
      </c>
      <c r="I20" s="112">
        <v>0.76</v>
      </c>
      <c r="J20" s="112">
        <v>0.81</v>
      </c>
      <c r="K20" s="109"/>
    </row>
    <row r="21" spans="1:11" ht="23.25">
      <c r="A21" s="232"/>
      <c r="B21" s="235"/>
      <c r="C21" s="144">
        <v>5</v>
      </c>
      <c r="D21" s="111" t="s">
        <v>250</v>
      </c>
      <c r="E21" s="144" t="s">
        <v>246</v>
      </c>
      <c r="F21" s="109">
        <v>0</v>
      </c>
      <c r="G21" s="109">
        <v>0</v>
      </c>
      <c r="H21" s="109">
        <v>0</v>
      </c>
      <c r="I21" s="109">
        <v>1</v>
      </c>
      <c r="J21" s="112">
        <v>1</v>
      </c>
      <c r="K21" s="109"/>
    </row>
    <row r="22" spans="3:11" ht="15">
      <c r="C22" s="110"/>
      <c r="D22" s="110"/>
      <c r="E22" s="110"/>
      <c r="F22" s="110"/>
      <c r="G22" s="110"/>
      <c r="H22" s="110"/>
      <c r="I22" s="110"/>
      <c r="J22" s="110"/>
      <c r="K22" s="110"/>
    </row>
    <row r="23" spans="3:11" ht="15">
      <c r="C23" s="110"/>
      <c r="D23" s="110"/>
      <c r="E23" s="110"/>
      <c r="F23" s="110"/>
      <c r="G23" s="110"/>
      <c r="H23" s="110"/>
      <c r="I23" s="110"/>
      <c r="J23" s="110"/>
      <c r="K23" s="110"/>
    </row>
    <row r="24" spans="3:11" ht="15">
      <c r="C24" s="110"/>
      <c r="D24" s="110"/>
      <c r="E24" s="110"/>
      <c r="F24" s="110"/>
      <c r="G24" s="110"/>
      <c r="H24" s="110"/>
      <c r="I24" s="110"/>
      <c r="J24" s="110"/>
      <c r="K24" s="110"/>
    </row>
    <row r="25" spans="3:11" ht="15">
      <c r="C25" s="110"/>
      <c r="D25" s="110"/>
      <c r="E25" s="110"/>
      <c r="F25" s="110"/>
      <c r="G25" s="110"/>
      <c r="H25" s="110"/>
      <c r="I25" s="110"/>
      <c r="J25" s="110"/>
      <c r="K25" s="110"/>
    </row>
  </sheetData>
  <sheetProtection/>
  <mergeCells count="19">
    <mergeCell ref="A7:A15"/>
    <mergeCell ref="B7:B15"/>
    <mergeCell ref="D6:K6"/>
    <mergeCell ref="A1:K1"/>
    <mergeCell ref="A3:B4"/>
    <mergeCell ref="C3:C5"/>
    <mergeCell ref="D3:D5"/>
    <mergeCell ref="E3:E5"/>
    <mergeCell ref="F3:H3"/>
    <mergeCell ref="A16:A21"/>
    <mergeCell ref="B16:B21"/>
    <mergeCell ref="D7:K7"/>
    <mergeCell ref="I3:I5"/>
    <mergeCell ref="J3:J5"/>
    <mergeCell ref="K3:K5"/>
    <mergeCell ref="F4:F5"/>
    <mergeCell ref="G4:G5"/>
    <mergeCell ref="H4:H5"/>
    <mergeCell ref="D16:K16"/>
  </mergeCells>
  <hyperlinks>
    <hyperlink ref="A1" r:id="rId1" display="consultantplus://offline/ref=81C534AC1618B38338B7138DDEB14344F59B417381706259B468524054C32ECBB30FCA5546109B5D4A4FB36DK7O"/>
  </hyperlink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7.8515625" style="0" customWidth="1"/>
    <col min="2" max="2" width="45.7109375" style="0" customWidth="1"/>
    <col min="3" max="3" width="19.28125" style="0" customWidth="1"/>
    <col min="4" max="4" width="14.00390625" style="0" customWidth="1"/>
    <col min="5" max="5" width="48.57421875" style="0" customWidth="1"/>
    <col min="6" max="9" width="8.28125" style="0" customWidth="1"/>
    <col min="10" max="10" width="18.00390625" style="0" customWidth="1"/>
  </cols>
  <sheetData>
    <row r="1" spans="1:8" s="4" customFormat="1" ht="13.5" customHeight="1">
      <c r="A1" s="3"/>
      <c r="B1" s="3"/>
      <c r="C1" s="3"/>
      <c r="D1" s="3"/>
      <c r="E1" s="3"/>
      <c r="F1" s="3"/>
      <c r="G1" s="3"/>
      <c r="H1" s="1"/>
    </row>
    <row r="2" spans="1:9" s="4" customFormat="1" ht="13.5" customHeight="1">
      <c r="A2" s="246" t="s">
        <v>48</v>
      </c>
      <c r="B2" s="246"/>
      <c r="C2" s="246"/>
      <c r="D2" s="246"/>
      <c r="E2" s="246"/>
      <c r="F2" s="21"/>
      <c r="G2" s="21"/>
      <c r="H2" s="21"/>
      <c r="I2" s="21"/>
    </row>
    <row r="3" spans="1:9" s="4" customFormat="1" ht="13.5" customHeight="1">
      <c r="A3" s="3"/>
      <c r="B3" s="2"/>
      <c r="C3" s="2"/>
      <c r="D3" s="2"/>
      <c r="E3" s="2"/>
      <c r="F3" s="2"/>
      <c r="G3" s="2"/>
      <c r="H3" s="2"/>
      <c r="I3" s="2"/>
    </row>
    <row r="4" spans="1:5" s="20" customFormat="1" ht="32.25" customHeight="1">
      <c r="A4" s="19" t="s">
        <v>15</v>
      </c>
      <c r="B4" s="19" t="s">
        <v>49</v>
      </c>
      <c r="C4" s="19" t="s">
        <v>50</v>
      </c>
      <c r="D4" s="19" t="s">
        <v>51</v>
      </c>
      <c r="E4" s="19" t="s">
        <v>52</v>
      </c>
    </row>
    <row r="5" spans="1:5" ht="15">
      <c r="A5" s="18"/>
      <c r="B5" s="18"/>
      <c r="C5" s="24"/>
      <c r="D5" s="18"/>
      <c r="E5" s="18"/>
    </row>
    <row r="6" spans="1:5" ht="20.25" customHeight="1">
      <c r="A6" s="18"/>
      <c r="B6" s="18"/>
      <c r="C6" s="24"/>
      <c r="D6" s="18"/>
      <c r="E6" s="18"/>
    </row>
    <row r="7" spans="1:5" ht="15">
      <c r="A7" s="18"/>
      <c r="B7" s="18"/>
      <c r="C7" s="24"/>
      <c r="D7" s="18"/>
      <c r="E7" s="18"/>
    </row>
    <row r="8" spans="1:5" ht="15">
      <c r="A8" s="18"/>
      <c r="B8" s="18"/>
      <c r="C8" s="18"/>
      <c r="D8" s="18"/>
      <c r="E8" s="18"/>
    </row>
  </sheetData>
  <sheetProtection/>
  <mergeCells count="1">
    <mergeCell ref="A2:E2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2017-07-20T06:01:17Z</cp:lastPrinted>
  <dcterms:created xsi:type="dcterms:W3CDTF">2006-09-28T05:33:49Z</dcterms:created>
  <dcterms:modified xsi:type="dcterms:W3CDTF">2017-10-19T08:43:49Z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